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OCTUBRE\"/>
    </mc:Choice>
  </mc:AlternateContent>
  <xr:revisionPtr revIDLastSave="0" documentId="8_{02CDC5C6-491F-481A-9F35-4F706C877F22}" xr6:coauthVersionLast="31" xr6:coauthVersionMax="31" xr10:uidLastSave="{00000000-0000-0000-0000-000000000000}"/>
  <bookViews>
    <workbookView xWindow="0" yWindow="0" windowWidth="14220" windowHeight="6585" xr2:uid="{832C557A-941A-4AA0-9C47-58A9D9082471}"/>
  </bookViews>
  <sheets>
    <sheet name="BALANCE GENERAL  " sheetId="1" r:id="rId1"/>
  </sheets>
  <definedNames>
    <definedName name="_xlnm.Print_Area" localSheetId="0">'BALANCE GENERAL  '!$A$1:$D$78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7" i="1"/>
  <c r="C31" i="1"/>
  <c r="D34" i="1"/>
  <c r="C38" i="1"/>
  <c r="C39" i="1"/>
  <c r="C40" i="1"/>
  <c r="C41" i="1"/>
  <c r="D45" i="1"/>
  <c r="C47" i="1"/>
  <c r="C55" i="1"/>
  <c r="C56" i="1"/>
  <c r="C57" i="1"/>
  <c r="D58" i="1"/>
  <c r="D60" i="1"/>
  <c r="C73" i="1"/>
  <c r="D77" i="1" s="1"/>
  <c r="C76" i="1"/>
</calcChain>
</file>

<file path=xl/sharedStrings.xml><?xml version="1.0" encoding="utf-8"?>
<sst xmlns="http://schemas.openxmlformats.org/spreadsheetml/2006/main" count="70" uniqueCount="69">
  <si>
    <t>Total de Pasivo</t>
  </si>
  <si>
    <t>Fondos y Provisión para Compensación TSS</t>
  </si>
  <si>
    <t>Pasivos por Cheques Certificados de Empleadores</t>
  </si>
  <si>
    <t>Operativos del SUIR</t>
  </si>
  <si>
    <t>SISALRIL ( Comisión )</t>
  </si>
  <si>
    <t>SISALRIL (Subsidios)</t>
  </si>
  <si>
    <t xml:space="preserve">IDSS (Seguro de Riesgos Laborales) </t>
  </si>
  <si>
    <t>IDSS (Estancias Infantiles )</t>
  </si>
  <si>
    <t>Por Devolver a Empleadores  SFS</t>
  </si>
  <si>
    <t xml:space="preserve">Administradoras de Riesgos de Salud  </t>
  </si>
  <si>
    <t>Por Devolver a Empleadores  SVDS</t>
  </si>
  <si>
    <t xml:space="preserve">Superintendencia de Pensiones </t>
  </si>
  <si>
    <t>AFP Reservas (FSS)</t>
  </si>
  <si>
    <t xml:space="preserve">Administradoras de Fondos de Pensiones </t>
  </si>
  <si>
    <t>Fondos por Distribuir</t>
  </si>
  <si>
    <t>Pasivo</t>
  </si>
  <si>
    <t>Total de Activo</t>
  </si>
  <si>
    <t>Inversiones T.D Repo Comisión AFP NI</t>
  </si>
  <si>
    <t>Inversiones T.D Repo Seguro de Vida NI</t>
  </si>
  <si>
    <t>Inversiones T.D Repo Cuenta Personal NI</t>
  </si>
  <si>
    <t>Inversiones Fondos Operativos del SUIR</t>
  </si>
  <si>
    <t>Aportes Dependientes Adicionales</t>
  </si>
  <si>
    <t>Estancias Infantiles</t>
  </si>
  <si>
    <t>Pensionados de Fuerzas Armadas</t>
  </si>
  <si>
    <t>Pensionados de Sector Salud</t>
  </si>
  <si>
    <t>Pensionados de Policia Nacional</t>
  </si>
  <si>
    <t>Pensionados de Hacienda</t>
  </si>
  <si>
    <t>Cuidado de la Salud de las Personas</t>
  </si>
  <si>
    <t>Inversiones</t>
  </si>
  <si>
    <t>Otros</t>
  </si>
  <si>
    <t>Prov. Cheques Certificados de Empleadores</t>
  </si>
  <si>
    <t>Fondos Operativos del SUIR</t>
  </si>
  <si>
    <t>Cuenta de Reembolso a Empleadores</t>
  </si>
  <si>
    <t>Pensionados de la Fuerzaz Armadas</t>
  </si>
  <si>
    <t>Pensionados del Sector Salud</t>
  </si>
  <si>
    <t>Pensionados de la Policía Nacional</t>
  </si>
  <si>
    <t xml:space="preserve">  </t>
  </si>
  <si>
    <t>Multas a Entidades Supervisadas</t>
  </si>
  <si>
    <t>Efectivo en otros Bancos</t>
  </si>
  <si>
    <t>Fondos por Reembolsar a Empleadores</t>
  </si>
  <si>
    <t>Fondos del Seguro Riesgos Laborales</t>
  </si>
  <si>
    <t xml:space="preserve">Fondos del Seguro Familiar de Salud </t>
  </si>
  <si>
    <t>Fondos del Seguro de Vejez Discapacidad y Sobrevivencia</t>
  </si>
  <si>
    <t>Fondos Validados no Especializados</t>
  </si>
  <si>
    <t>Efectivo en Banco Central</t>
  </si>
  <si>
    <t>Para Subsidio por  Enfermedad Común P/Dev.</t>
  </si>
  <si>
    <t xml:space="preserve">Para Subsidio por  Enfermedad Común </t>
  </si>
  <si>
    <t>Para Subsidio por Maternidad</t>
  </si>
  <si>
    <t>Efectivo Proveniente de  SISALRIL</t>
  </si>
  <si>
    <t>Banco Lopez de Haro</t>
  </si>
  <si>
    <t>Banco Vimenca</t>
  </si>
  <si>
    <t>Banco BDI</t>
  </si>
  <si>
    <t>Banco Caribe</t>
  </si>
  <si>
    <t>Banco Santa Cruz</t>
  </si>
  <si>
    <t>Banco Banesco</t>
  </si>
  <si>
    <t>Banco BHD-León</t>
  </si>
  <si>
    <t>Banco del  Progreso</t>
  </si>
  <si>
    <t>Banco Promérica</t>
  </si>
  <si>
    <t>Banco Popular</t>
  </si>
  <si>
    <t>Banco Citi</t>
  </si>
  <si>
    <t>Scotiabank</t>
  </si>
  <si>
    <t/>
  </si>
  <si>
    <t>Banco de Reservas</t>
  </si>
  <si>
    <t>Efectivo en Bancos Recaudadores</t>
  </si>
  <si>
    <t>Activo</t>
  </si>
  <si>
    <t>Al 31 octubre  2018</t>
  </si>
  <si>
    <t>Del Régimen Contributivo</t>
  </si>
  <si>
    <t xml:space="preserve">Balance General </t>
  </si>
  <si>
    <t>Tesorería de la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</si>
</sst>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1" applyFont="1"/>
    <xf numFmtId="43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0" borderId="0" xfId="1" applyFont="1" applyFill="1"/>
    <xf numFmtId="43" fontId="0" fillId="0" borderId="0" xfId="0" applyNumberFormat="1" applyFill="1"/>
    <xf numFmtId="164" fontId="0" fillId="0" borderId="0" xfId="0" applyNumberFormat="1" applyFill="1"/>
    <xf numFmtId="164" fontId="2" fillId="0" borderId="0" xfId="0" applyNumberFormat="1" applyFont="1" applyFill="1"/>
    <xf numFmtId="43" fontId="3" fillId="0" borderId="0" xfId="0" applyNumberFormat="1" applyFont="1" applyFill="1"/>
    <xf numFmtId="164" fontId="2" fillId="0" borderId="1" xfId="0" applyNumberFormat="1" applyFont="1" applyFill="1" applyBorder="1"/>
    <xf numFmtId="0" fontId="2" fillId="0" borderId="0" xfId="0" applyFont="1" applyFill="1"/>
    <xf numFmtId="164" fontId="3" fillId="0" borderId="0" xfId="1" applyFont="1" applyFill="1"/>
    <xf numFmtId="0" fontId="3" fillId="0" borderId="0" xfId="0" applyFont="1" applyFill="1"/>
    <xf numFmtId="164" fontId="4" fillId="0" borderId="0" xfId="1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/>
    <xf numFmtId="164" fontId="0" fillId="0" borderId="0" xfId="0" applyNumberFormat="1" applyBorder="1"/>
    <xf numFmtId="164" fontId="2" fillId="0" borderId="0" xfId="0" applyNumberFormat="1" applyFont="1" applyBorder="1"/>
    <xf numFmtId="0" fontId="0" fillId="0" borderId="0" xfId="0" applyBorder="1"/>
    <xf numFmtId="164" fontId="3" fillId="2" borderId="0" xfId="1" applyFont="1" applyFill="1"/>
    <xf numFmtId="0" fontId="3" fillId="0" borderId="0" xfId="0" applyFont="1"/>
    <xf numFmtId="0" fontId="8" fillId="0" borderId="0" xfId="0" applyFont="1"/>
    <xf numFmtId="164" fontId="2" fillId="0" borderId="0" xfId="1" applyFont="1"/>
    <xf numFmtId="0" fontId="3" fillId="2" borderId="0" xfId="0" applyFont="1" applyFill="1"/>
    <xf numFmtId="0" fontId="9" fillId="2" borderId="0" xfId="0" applyFont="1" applyFill="1"/>
    <xf numFmtId="0" fontId="8" fillId="2" borderId="0" xfId="0" applyFont="1" applyFill="1"/>
    <xf numFmtId="164" fontId="2" fillId="0" borderId="0" xfId="0" applyNumberFormat="1" applyFont="1"/>
    <xf numFmtId="164" fontId="3" fillId="0" borderId="0" xfId="0" applyNumberFormat="1" applyFont="1"/>
    <xf numFmtId="0" fontId="5" fillId="0" borderId="0" xfId="0" applyFont="1"/>
    <xf numFmtId="0" fontId="2" fillId="0" borderId="0" xfId="0" applyFont="1"/>
    <xf numFmtId="0" fontId="0" fillId="0" borderId="0" xfId="0" quotePrefix="1"/>
    <xf numFmtId="0" fontId="9" fillId="0" borderId="0" xfId="0" applyFont="1"/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65118" cy="564572"/>
    <xdr:pic>
      <xdr:nvPicPr>
        <xdr:cNvPr id="2" name="Picture 1">
          <a:extLst>
            <a:ext uri="{FF2B5EF4-FFF2-40B4-BE49-F238E27FC236}">
              <a16:creationId xmlns:a16="http://schemas.microsoft.com/office/drawing/2014/main" id="{8C7C53F4-F722-4802-96C4-7A7495DE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465118" cy="56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6B58-0F78-4BCA-80C5-E7F4B1D06892}">
  <sheetPr>
    <tabColor indexed="13"/>
    <pageSetUpPr fitToPage="1"/>
  </sheetPr>
  <dimension ref="A1:G90"/>
  <sheetViews>
    <sheetView showGridLines="0" tabSelected="1" zoomScale="110" zoomScaleNormal="110" zoomScaleSheetLayoutView="100" workbookViewId="0">
      <selection activeCell="D83" sqref="D83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8" bestFit="1" customWidth="1"/>
    <col min="7" max="7" width="17.7109375" style="1" bestFit="1" customWidth="1"/>
  </cols>
  <sheetData>
    <row r="1" spans="1:5" ht="20.25" x14ac:dyDescent="0.3">
      <c r="A1" s="34" t="s">
        <v>68</v>
      </c>
      <c r="B1" s="34"/>
      <c r="C1" s="34"/>
      <c r="D1" s="34"/>
    </row>
    <row r="2" spans="1:5" ht="20.25" x14ac:dyDescent="0.3">
      <c r="A2" s="34" t="s">
        <v>67</v>
      </c>
      <c r="B2" s="34"/>
      <c r="C2" s="34"/>
      <c r="D2" s="34"/>
    </row>
    <row r="3" spans="1:5" ht="26.25" customHeight="1" x14ac:dyDescent="0.3">
      <c r="A3" s="34" t="s">
        <v>66</v>
      </c>
      <c r="B3" s="34"/>
      <c r="C3" s="34"/>
      <c r="D3" s="34"/>
    </row>
    <row r="4" spans="1:5" ht="20.25" x14ac:dyDescent="0.3">
      <c r="A4" s="34" t="s">
        <v>65</v>
      </c>
      <c r="B4" s="34"/>
      <c r="C4" s="34"/>
      <c r="D4" s="34"/>
    </row>
    <row r="5" spans="1:5" ht="15.75" x14ac:dyDescent="0.25">
      <c r="A5" s="16" t="s">
        <v>64</v>
      </c>
    </row>
    <row r="7" spans="1:5" ht="15" x14ac:dyDescent="0.25">
      <c r="B7" s="23" t="s">
        <v>63</v>
      </c>
      <c r="C7" s="1"/>
      <c r="E7" s="1"/>
    </row>
    <row r="8" spans="1:5" ht="14.25" x14ac:dyDescent="0.2">
      <c r="B8" s="33" t="s">
        <v>62</v>
      </c>
      <c r="C8" s="12">
        <v>121501116.47</v>
      </c>
      <c r="D8" s="32" t="s">
        <v>61</v>
      </c>
      <c r="E8" s="1"/>
    </row>
    <row r="9" spans="1:5" ht="14.25" x14ac:dyDescent="0.2">
      <c r="B9" s="33" t="s">
        <v>60</v>
      </c>
      <c r="C9" s="12">
        <v>8837256.8800000008</v>
      </c>
      <c r="D9" s="32"/>
      <c r="E9" s="1"/>
    </row>
    <row r="10" spans="1:5" ht="14.25" x14ac:dyDescent="0.2">
      <c r="B10" s="33" t="s">
        <v>59</v>
      </c>
      <c r="C10" s="12">
        <v>571016.37</v>
      </c>
      <c r="D10" s="32"/>
      <c r="E10" s="1"/>
    </row>
    <row r="11" spans="1:5" x14ac:dyDescent="0.2">
      <c r="B11" t="s">
        <v>58</v>
      </c>
      <c r="C11" s="12">
        <v>72601071.730000004</v>
      </c>
      <c r="E11" s="1"/>
    </row>
    <row r="12" spans="1:5" x14ac:dyDescent="0.2">
      <c r="B12" s="22" t="s">
        <v>57</v>
      </c>
      <c r="C12" s="12">
        <v>229872.08</v>
      </c>
      <c r="E12" s="1"/>
    </row>
    <row r="13" spans="1:5" x14ac:dyDescent="0.2">
      <c r="B13" t="s">
        <v>56</v>
      </c>
      <c r="C13" s="12">
        <v>6288058.9500000002</v>
      </c>
      <c r="E13" s="1"/>
    </row>
    <row r="14" spans="1:5" x14ac:dyDescent="0.2">
      <c r="B14" t="s">
        <v>55</v>
      </c>
      <c r="C14" s="12">
        <v>35790515.649999999</v>
      </c>
    </row>
    <row r="15" spans="1:5" x14ac:dyDescent="0.2">
      <c r="B15" t="s">
        <v>54</v>
      </c>
      <c r="C15" s="12">
        <v>310685.86</v>
      </c>
    </row>
    <row r="16" spans="1:5" x14ac:dyDescent="0.2">
      <c r="B16" t="s">
        <v>53</v>
      </c>
      <c r="C16" s="12">
        <v>893483.17</v>
      </c>
    </row>
    <row r="17" spans="2:6" x14ac:dyDescent="0.2">
      <c r="B17" t="s">
        <v>52</v>
      </c>
      <c r="C17" s="12">
        <v>89567.5</v>
      </c>
      <c r="D17" s="31"/>
    </row>
    <row r="18" spans="2:6" x14ac:dyDescent="0.2">
      <c r="B18" t="s">
        <v>51</v>
      </c>
      <c r="C18" s="12">
        <v>836024.8</v>
      </c>
      <c r="D18" s="31"/>
    </row>
    <row r="19" spans="2:6" x14ac:dyDescent="0.2">
      <c r="B19" t="s">
        <v>50</v>
      </c>
      <c r="C19" s="12">
        <v>353429.49</v>
      </c>
      <c r="D19" s="31"/>
      <c r="E19" s="1"/>
    </row>
    <row r="20" spans="2:6" x14ac:dyDescent="0.2">
      <c r="B20" t="s">
        <v>49</v>
      </c>
      <c r="C20" s="12">
        <v>142761.13</v>
      </c>
      <c r="D20" s="31"/>
      <c r="E20" s="1"/>
    </row>
    <row r="21" spans="2:6" x14ac:dyDescent="0.2">
      <c r="C21" s="1"/>
      <c r="D21" s="31"/>
      <c r="E21" s="1"/>
    </row>
    <row r="22" spans="2:6" x14ac:dyDescent="0.2">
      <c r="C22" s="1"/>
      <c r="D22" s="24">
        <f>SUM(C8:C21)</f>
        <v>248444860.08000001</v>
      </c>
      <c r="E22" s="1"/>
    </row>
    <row r="23" spans="2:6" x14ac:dyDescent="0.2">
      <c r="B23" s="30" t="s">
        <v>48</v>
      </c>
      <c r="C23" s="1"/>
      <c r="E23" s="1"/>
    </row>
    <row r="24" spans="2:6" x14ac:dyDescent="0.2">
      <c r="B24" t="s">
        <v>47</v>
      </c>
      <c r="C24" s="1">
        <v>3559076.53</v>
      </c>
      <c r="D24" s="29"/>
      <c r="E24" s="1"/>
      <c r="F24" s="1"/>
    </row>
    <row r="25" spans="2:6" x14ac:dyDescent="0.2">
      <c r="B25" t="s">
        <v>46</v>
      </c>
      <c r="C25" s="1">
        <v>3049054.16</v>
      </c>
      <c r="D25" s="22"/>
      <c r="E25" s="1"/>
      <c r="F25" s="1"/>
    </row>
    <row r="26" spans="2:6" hidden="1" x14ac:dyDescent="0.2">
      <c r="B26" s="22" t="s">
        <v>45</v>
      </c>
      <c r="C26" s="1">
        <v>0</v>
      </c>
      <c r="D26" s="22"/>
      <c r="E26" s="1"/>
      <c r="F26" s="1"/>
    </row>
    <row r="27" spans="2:6" x14ac:dyDescent="0.2">
      <c r="C27" s="1"/>
      <c r="D27" s="28">
        <f>SUM(C24:C26)</f>
        <v>6608130.6899999995</v>
      </c>
      <c r="E27" s="1"/>
      <c r="F27" s="1"/>
    </row>
    <row r="28" spans="2:6" ht="15" x14ac:dyDescent="0.25">
      <c r="B28" s="23" t="s">
        <v>44</v>
      </c>
      <c r="C28" s="1"/>
      <c r="E28" s="1"/>
      <c r="F28" s="1"/>
    </row>
    <row r="29" spans="2:6" x14ac:dyDescent="0.2">
      <c r="B29" t="s">
        <v>43</v>
      </c>
      <c r="C29" s="12">
        <v>126693043.23999999</v>
      </c>
      <c r="D29" s="3"/>
      <c r="E29" s="1"/>
      <c r="F29" s="1"/>
    </row>
    <row r="30" spans="2:6" x14ac:dyDescent="0.2">
      <c r="B30" t="s">
        <v>42</v>
      </c>
      <c r="C30" s="12">
        <v>97526831.939999998</v>
      </c>
      <c r="D30" s="3"/>
      <c r="E30" s="1"/>
      <c r="F30" s="1"/>
    </row>
    <row r="31" spans="2:6" x14ac:dyDescent="0.2">
      <c r="B31" s="25" t="s">
        <v>41</v>
      </c>
      <c r="C31" s="12">
        <f>197746601.08-6.6-1103.76-10605106.36-6245517.64-309269.88</f>
        <v>180585596.84000003</v>
      </c>
      <c r="D31" s="3"/>
      <c r="E31" s="1"/>
      <c r="F31" s="1"/>
    </row>
    <row r="32" spans="2:6" x14ac:dyDescent="0.2">
      <c r="B32" s="25" t="s">
        <v>40</v>
      </c>
      <c r="C32" s="12">
        <v>20754916.27</v>
      </c>
      <c r="D32" s="1"/>
      <c r="E32" s="1"/>
      <c r="F32" s="1"/>
    </row>
    <row r="33" spans="2:6" x14ac:dyDescent="0.2">
      <c r="B33" s="25" t="s">
        <v>39</v>
      </c>
      <c r="C33" s="12">
        <v>135516563.94999999</v>
      </c>
      <c r="D33" s="1"/>
      <c r="E33" s="1"/>
      <c r="F33" s="1"/>
    </row>
    <row r="34" spans="2:6" x14ac:dyDescent="0.2">
      <c r="B34" s="25"/>
      <c r="D34" s="24">
        <f>SUM(C29:C33)</f>
        <v>561076952.24000001</v>
      </c>
      <c r="E34" s="1"/>
      <c r="F34" s="1"/>
    </row>
    <row r="35" spans="2:6" ht="35.25" customHeight="1" x14ac:dyDescent="0.25">
      <c r="B35" s="27" t="s">
        <v>38</v>
      </c>
      <c r="C35" s="1"/>
      <c r="E35" s="1"/>
      <c r="F35" s="1"/>
    </row>
    <row r="36" spans="2:6" ht="14.25" x14ac:dyDescent="0.2">
      <c r="B36" s="26" t="s">
        <v>37</v>
      </c>
      <c r="C36" s="1">
        <v>0</v>
      </c>
      <c r="E36" s="1"/>
      <c r="F36" s="1"/>
    </row>
    <row r="37" spans="2:6" x14ac:dyDescent="0.2">
      <c r="B37" s="25" t="s">
        <v>26</v>
      </c>
      <c r="C37" s="21">
        <v>1103.76</v>
      </c>
      <c r="D37" t="s">
        <v>36</v>
      </c>
      <c r="E37" s="1"/>
      <c r="F37" s="1"/>
    </row>
    <row r="38" spans="2:6" x14ac:dyDescent="0.2">
      <c r="B38" s="25" t="s">
        <v>35</v>
      </c>
      <c r="C38" s="21">
        <f>10605106.36+10816.08</f>
        <v>10615922.439999999</v>
      </c>
      <c r="E38" s="1"/>
      <c r="F38" s="1"/>
    </row>
    <row r="39" spans="2:6" x14ac:dyDescent="0.2">
      <c r="B39" s="25" t="s">
        <v>34</v>
      </c>
      <c r="C39" s="21">
        <f>6245517.64+2927.42</f>
        <v>6248445.0599999996</v>
      </c>
      <c r="E39" s="1"/>
      <c r="F39" s="1"/>
    </row>
    <row r="40" spans="2:6" x14ac:dyDescent="0.2">
      <c r="B40" s="25" t="s">
        <v>33</v>
      </c>
      <c r="C40" s="21">
        <f>309269.88+3329.94</f>
        <v>312599.82</v>
      </c>
      <c r="E40" s="1"/>
      <c r="F40" s="1"/>
    </row>
    <row r="41" spans="2:6" x14ac:dyDescent="0.2">
      <c r="B41" s="25" t="s">
        <v>32</v>
      </c>
      <c r="C41" s="12">
        <f>15552989.64+554704.47</f>
        <v>16107694.110000001</v>
      </c>
      <c r="E41" s="1"/>
      <c r="F41" s="1"/>
    </row>
    <row r="42" spans="2:6" x14ac:dyDescent="0.2">
      <c r="B42" s="25" t="s">
        <v>31</v>
      </c>
      <c r="C42" s="21">
        <v>1634480.99</v>
      </c>
      <c r="E42" s="1"/>
      <c r="F42" s="1"/>
    </row>
    <row r="43" spans="2:6" x14ac:dyDescent="0.2">
      <c r="B43" s="25" t="s">
        <v>30</v>
      </c>
      <c r="C43" s="21">
        <v>134700.53</v>
      </c>
      <c r="E43" s="1"/>
      <c r="F43" s="1"/>
    </row>
    <row r="44" spans="2:6" x14ac:dyDescent="0.2">
      <c r="B44" s="25" t="s">
        <v>29</v>
      </c>
      <c r="C44" s="21">
        <v>6.6</v>
      </c>
      <c r="E44" s="1"/>
      <c r="F44" s="1"/>
    </row>
    <row r="45" spans="2:6" x14ac:dyDescent="0.2">
      <c r="C45" s="5"/>
      <c r="D45" s="24">
        <f>SUM(C36:C44)</f>
        <v>35054953.310000002</v>
      </c>
      <c r="E45" s="1"/>
      <c r="F45" s="1"/>
    </row>
    <row r="46" spans="2:6" ht="15" x14ac:dyDescent="0.25">
      <c r="B46" s="23" t="s">
        <v>28</v>
      </c>
      <c r="C46" s="1"/>
      <c r="E46" s="1"/>
      <c r="F46" s="1"/>
    </row>
    <row r="47" spans="2:6" x14ac:dyDescent="0.2">
      <c r="B47" t="s">
        <v>27</v>
      </c>
      <c r="C47" s="21">
        <f>2385184835.65+4642448667.83+54587481.33+91158965.41+41660465.58+14397688.68</f>
        <v>7229438104.4799995</v>
      </c>
      <c r="D47" s="3"/>
      <c r="E47" s="1"/>
      <c r="F47" s="1"/>
    </row>
    <row r="48" spans="2:6" x14ac:dyDescent="0.2">
      <c r="B48" t="s">
        <v>26</v>
      </c>
      <c r="C48" s="21">
        <v>31053299.460000001</v>
      </c>
      <c r="E48" s="1"/>
      <c r="F48" s="1"/>
    </row>
    <row r="49" spans="1:7" x14ac:dyDescent="0.2">
      <c r="B49" s="22" t="s">
        <v>25</v>
      </c>
      <c r="C49" s="21">
        <v>0</v>
      </c>
      <c r="E49" s="1"/>
      <c r="F49" s="1"/>
    </row>
    <row r="50" spans="1:7" x14ac:dyDescent="0.2">
      <c r="B50" s="22" t="s">
        <v>24</v>
      </c>
      <c r="C50" s="21">
        <v>38556726.369999997</v>
      </c>
      <c r="E50" s="1"/>
      <c r="F50" s="1"/>
    </row>
    <row r="51" spans="1:7" x14ac:dyDescent="0.2">
      <c r="B51" s="22" t="s">
        <v>23</v>
      </c>
      <c r="C51" s="21">
        <v>17791116.02</v>
      </c>
      <c r="E51" s="1"/>
      <c r="F51" s="1"/>
    </row>
    <row r="52" spans="1:7" x14ac:dyDescent="0.2">
      <c r="B52" t="s">
        <v>22</v>
      </c>
      <c r="C52" s="21">
        <v>1604875019.1500001</v>
      </c>
      <c r="D52" s="20"/>
      <c r="E52" s="1"/>
      <c r="F52" s="1"/>
    </row>
    <row r="53" spans="1:7" x14ac:dyDescent="0.2">
      <c r="B53" t="s">
        <v>21</v>
      </c>
      <c r="C53" s="21">
        <v>20789142.620000001</v>
      </c>
      <c r="D53" s="20"/>
      <c r="E53" s="1"/>
      <c r="F53" s="1"/>
    </row>
    <row r="54" spans="1:7" x14ac:dyDescent="0.2">
      <c r="B54" s="22" t="s">
        <v>20</v>
      </c>
      <c r="C54" s="21">
        <v>64421796.460000001</v>
      </c>
      <c r="D54" s="20"/>
      <c r="F54" s="1"/>
    </row>
    <row r="55" spans="1:7" x14ac:dyDescent="0.2">
      <c r="B55" s="22" t="s">
        <v>19</v>
      </c>
      <c r="C55" s="21">
        <f>983509621.55+11846644.51</f>
        <v>995356266.05999994</v>
      </c>
      <c r="D55" s="20"/>
      <c r="F55" s="1"/>
    </row>
    <row r="56" spans="1:7" x14ac:dyDescent="0.2">
      <c r="B56" s="22" t="s">
        <v>18</v>
      </c>
      <c r="C56" s="21">
        <f>110042619.99+47551.09</f>
        <v>110090171.08</v>
      </c>
      <c r="D56" s="20"/>
      <c r="F56" s="1"/>
    </row>
    <row r="57" spans="1:7" x14ac:dyDescent="0.2">
      <c r="B57" s="22" t="s">
        <v>17</v>
      </c>
      <c r="C57" s="21">
        <f>56674438.49+127238.04</f>
        <v>56801676.530000001</v>
      </c>
      <c r="D57" s="20"/>
      <c r="F57" s="1"/>
    </row>
    <row r="58" spans="1:7" x14ac:dyDescent="0.2">
      <c r="C58" s="3"/>
      <c r="D58" s="19">
        <f>SUM(C47:C57)</f>
        <v>10169173318.23</v>
      </c>
      <c r="E58" s="1"/>
      <c r="F58" s="1"/>
    </row>
    <row r="59" spans="1:7" x14ac:dyDescent="0.2">
      <c r="C59" s="1"/>
      <c r="D59" s="18"/>
      <c r="F59" s="1"/>
    </row>
    <row r="60" spans="1:7" ht="15.75" thickBot="1" x14ac:dyDescent="0.3">
      <c r="B60" s="17" t="s">
        <v>16</v>
      </c>
      <c r="D60" s="10">
        <f>SUM(D17:D58)</f>
        <v>11020358214.549999</v>
      </c>
      <c r="E60" s="1"/>
      <c r="F60" s="1"/>
    </row>
    <row r="61" spans="1:7" ht="16.5" thickTop="1" x14ac:dyDescent="0.25">
      <c r="A61" s="16" t="s">
        <v>15</v>
      </c>
      <c r="C61" s="3"/>
      <c r="D61" s="7"/>
      <c r="E61" s="3"/>
      <c r="F61" s="1"/>
    </row>
    <row r="62" spans="1:7" s="4" customFormat="1" x14ac:dyDescent="0.2">
      <c r="D62" s="7"/>
      <c r="E62" s="5"/>
      <c r="F62" s="5"/>
      <c r="G62" s="5"/>
    </row>
    <row r="63" spans="1:7" s="4" customFormat="1" x14ac:dyDescent="0.2">
      <c r="B63" s="15" t="s">
        <v>14</v>
      </c>
      <c r="C63" s="5"/>
      <c r="D63" s="6"/>
      <c r="F63" s="5"/>
      <c r="G63" s="5"/>
    </row>
    <row r="64" spans="1:7" s="4" customFormat="1" x14ac:dyDescent="0.2">
      <c r="B64" s="4" t="s">
        <v>13</v>
      </c>
      <c r="C64" s="12">
        <v>1431102627.0699999</v>
      </c>
      <c r="D64" s="7"/>
      <c r="F64" s="5"/>
      <c r="G64" s="5"/>
    </row>
    <row r="65" spans="2:7" s="4" customFormat="1" x14ac:dyDescent="0.2">
      <c r="B65" s="4" t="s">
        <v>12</v>
      </c>
      <c r="C65" s="12">
        <v>8632124.6799999997</v>
      </c>
      <c r="D65" s="7"/>
      <c r="F65" s="5"/>
      <c r="G65" s="5"/>
    </row>
    <row r="66" spans="2:7" s="4" customFormat="1" x14ac:dyDescent="0.2">
      <c r="B66" s="13" t="s">
        <v>11</v>
      </c>
      <c r="C66" s="12">
        <v>1267553.5</v>
      </c>
      <c r="D66" s="8"/>
      <c r="E66" s="7"/>
      <c r="F66" s="5"/>
      <c r="G66" s="5"/>
    </row>
    <row r="67" spans="2:7" s="4" customFormat="1" x14ac:dyDescent="0.2">
      <c r="B67" s="13" t="s">
        <v>10</v>
      </c>
      <c r="C67" s="12">
        <v>554704.47</v>
      </c>
      <c r="D67" s="8"/>
      <c r="E67" s="7"/>
      <c r="F67" s="5"/>
      <c r="G67" s="5"/>
    </row>
    <row r="68" spans="2:7" s="4" customFormat="1" x14ac:dyDescent="0.2">
      <c r="B68" s="13" t="s">
        <v>9</v>
      </c>
      <c r="C68" s="12">
        <v>7693720679.7299995</v>
      </c>
      <c r="D68" s="5"/>
      <c r="F68" s="5"/>
      <c r="G68" s="5"/>
    </row>
    <row r="69" spans="2:7" s="4" customFormat="1" x14ac:dyDescent="0.2">
      <c r="B69" s="13" t="s">
        <v>8</v>
      </c>
      <c r="C69" s="6">
        <v>151069553.59</v>
      </c>
      <c r="D69" s="5"/>
      <c r="F69" s="5"/>
      <c r="G69" s="5"/>
    </row>
    <row r="70" spans="2:7" s="4" customFormat="1" x14ac:dyDescent="0.2">
      <c r="B70" s="13" t="s">
        <v>7</v>
      </c>
      <c r="C70" s="12">
        <v>1621272893.74</v>
      </c>
      <c r="D70" s="5"/>
      <c r="E70" s="7"/>
      <c r="F70" s="14"/>
      <c r="G70" s="5"/>
    </row>
    <row r="71" spans="2:7" s="4" customFormat="1" x14ac:dyDescent="0.2">
      <c r="B71" s="13" t="s">
        <v>6</v>
      </c>
      <c r="C71" s="12">
        <v>36114453.770000003</v>
      </c>
      <c r="F71" s="5"/>
      <c r="G71" s="5"/>
    </row>
    <row r="72" spans="2:7" s="4" customFormat="1" x14ac:dyDescent="0.2">
      <c r="B72" s="13" t="s">
        <v>5</v>
      </c>
      <c r="C72" s="12">
        <v>8574816.9600000009</v>
      </c>
      <c r="D72" s="7"/>
      <c r="E72" s="7"/>
      <c r="F72" s="5"/>
      <c r="G72" s="5"/>
    </row>
    <row r="73" spans="2:7" s="4" customFormat="1" x14ac:dyDescent="0.2">
      <c r="B73" s="13" t="s">
        <v>4</v>
      </c>
      <c r="C73" s="12">
        <f>1203141.57+654687.49</f>
        <v>1857829.06</v>
      </c>
      <c r="F73" s="5"/>
      <c r="G73" s="5"/>
    </row>
    <row r="74" spans="2:7" s="4" customFormat="1" x14ac:dyDescent="0.2">
      <c r="B74" s="13" t="s">
        <v>3</v>
      </c>
      <c r="C74" s="12">
        <v>42056277.450000003</v>
      </c>
      <c r="E74" s="7"/>
      <c r="F74" s="5"/>
      <c r="G74" s="5"/>
    </row>
    <row r="75" spans="2:7" s="4" customFormat="1" x14ac:dyDescent="0.2">
      <c r="B75" s="13" t="s">
        <v>2</v>
      </c>
      <c r="C75" s="12">
        <v>134700.53</v>
      </c>
      <c r="E75" s="5"/>
      <c r="F75" s="5"/>
      <c r="G75" s="5"/>
    </row>
    <row r="76" spans="2:7" s="4" customFormat="1" x14ac:dyDescent="0.2">
      <c r="B76" s="13" t="s">
        <v>1</v>
      </c>
      <c r="C76" s="12">
        <f>18000000+6000000</f>
        <v>24000000</v>
      </c>
      <c r="F76" s="5"/>
      <c r="G76" s="5"/>
    </row>
    <row r="77" spans="2:7" s="4" customFormat="1" ht="16.5" customHeight="1" thickBot="1" x14ac:dyDescent="0.25">
      <c r="B77" s="11" t="s">
        <v>0</v>
      </c>
      <c r="D77" s="10">
        <f>SUM(C64:C76)</f>
        <v>11020358214.549999</v>
      </c>
      <c r="E77" s="7"/>
      <c r="F77" s="5"/>
      <c r="G77" s="5"/>
    </row>
    <row r="78" spans="2:7" s="4" customFormat="1" ht="13.5" thickTop="1" x14ac:dyDescent="0.2">
      <c r="C78" s="7"/>
      <c r="D78" s="7"/>
      <c r="E78" s="9"/>
      <c r="F78" s="5"/>
      <c r="G78" s="5"/>
    </row>
    <row r="79" spans="2:7" s="4" customFormat="1" x14ac:dyDescent="0.2">
      <c r="C79" s="7"/>
      <c r="D79" s="3"/>
      <c r="E79" s="9"/>
      <c r="F79" s="7"/>
      <c r="G79" s="5"/>
    </row>
    <row r="80" spans="2:7" s="4" customFormat="1" x14ac:dyDescent="0.2">
      <c r="C80" s="7"/>
      <c r="D80" s="8"/>
      <c r="E80" s="6"/>
      <c r="F80" s="7"/>
      <c r="G80" s="5"/>
    </row>
    <row r="81" spans="3:7" s="4" customFormat="1" x14ac:dyDescent="0.2">
      <c r="D81" s="7"/>
      <c r="E81" s="6"/>
      <c r="G81" s="5"/>
    </row>
    <row r="82" spans="3:7" x14ac:dyDescent="0.2">
      <c r="D82" s="3"/>
      <c r="E82" s="2"/>
    </row>
    <row r="83" spans="3:7" x14ac:dyDescent="0.2">
      <c r="C83" s="2"/>
      <c r="D83" s="3"/>
    </row>
    <row r="84" spans="3:7" x14ac:dyDescent="0.2">
      <c r="E84" s="1"/>
      <c r="F84" s="1"/>
    </row>
    <row r="85" spans="3:7" x14ac:dyDescent="0.2">
      <c r="D85" s="3"/>
      <c r="F85" s="1"/>
    </row>
    <row r="86" spans="3:7" x14ac:dyDescent="0.2">
      <c r="E86" s="3"/>
      <c r="F86" s="2"/>
    </row>
    <row r="88" spans="3:7" x14ac:dyDescent="0.2">
      <c r="C88" s="1"/>
    </row>
    <row r="89" spans="3:7" x14ac:dyDescent="0.2">
      <c r="C89" s="1"/>
    </row>
    <row r="90" spans="3:7" x14ac:dyDescent="0.2">
      <c r="C90" s="2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2018-11-16T19:36:47Z</dcterms:created>
  <dcterms:modified xsi:type="dcterms:W3CDTF">2018-11-16T19:37:14Z</dcterms:modified>
</cp:coreProperties>
</file>