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"/>
    </mc:Choice>
  </mc:AlternateContent>
  <xr:revisionPtr revIDLastSave="0" documentId="8_{0426A101-E6FD-4A98-9118-6104F6086A6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 l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<sst xmlns="http://schemas.openxmlformats.org/spreadsheetml/2006/main" count="60" uniqueCount="49">
  <si>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</si>
  <si>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</si>
  <si>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</si>
  <si>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</si>
  <si>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</si>
  <si>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</si>
  <si>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</si>
  <si>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</si>
  <si>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</si>
  <si>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</si>
  <si>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</si>
  <si>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</si>
  <si>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</si>
  <si>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</si>
  <si>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</si>
  <si>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</si>
  <si>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</si>
  <si>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</si>
  <si>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</si>
  <si>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</si>
  <si>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</si>
  <si>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</si>
  <si>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</si>
  <si>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</si>
  <si>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</si>
  <si>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</si>
  <si>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</si>
  <si>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</si>
  <si>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</si>
  <si>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</si>
  <si>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</si>
  <si>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</si>
  <si>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</si>
  <si>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</si>
  <si>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</si>
  <si>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</si>
  <si>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</si>
  <si>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</si>
  <si>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</si>
  <si>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</si>
  <si>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</si>
  <si>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</si>
  <si>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</si>
  <si>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</si>
  <si>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</si>
  <si>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</si>
  <si>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</si>
  <si>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RD$1,577.45 por cada dependiente adicional registrado.</t>
  </si>
  <si>
    <t>Correspondiente al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</si>
</sst>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381000</xdr:colOff>
      <xdr:row>15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15</xdr:col>
      <xdr:colOff>225136</xdr:colOff>
      <xdr:row>1</xdr:row>
      <xdr:rowOff>381000</xdr:rowOff>
    </xdr:from>
    <xdr:to>
      <xdr:col>16</xdr:col>
      <xdr:colOff>1296460</xdr:colOff>
      <xdr:row>3</xdr:row>
      <xdr:rowOff>381000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0" y="381000"/>
          <a:ext cx="2560687" cy="1229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3" zoomScale="55" zoomScaleNormal="70" zoomScaleSheetLayoutView="55" workbookViewId="0">
      <selection activeCell="H13" sqref="H13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4" s="1" customFormat="1" ht="35.25" customHeight="1" x14ac:dyDescent="0.2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4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4" s="62" customFormat="1" ht="45" customHeight="1" x14ac:dyDescent="0.45">
      <c r="A6" s="72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24" ht="54" customHeight="1" x14ac:dyDescent="0.2">
      <c r="A7" s="64" t="s">
        <v>17</v>
      </c>
      <c r="B7" s="71" t="s">
        <v>14</v>
      </c>
      <c r="C7" s="78" t="s">
        <v>37</v>
      </c>
      <c r="D7" s="71" t="s">
        <v>19</v>
      </c>
      <c r="E7" s="71" t="s">
        <v>28</v>
      </c>
      <c r="F7" s="71" t="s">
        <v>18</v>
      </c>
      <c r="G7" s="64" t="s">
        <v>15</v>
      </c>
      <c r="H7" s="65" t="s">
        <v>10</v>
      </c>
      <c r="I7" s="71" t="s">
        <v>8</v>
      </c>
      <c r="J7" s="71"/>
      <c r="K7" s="71"/>
      <c r="L7" s="71"/>
      <c r="M7" s="71"/>
      <c r="N7" s="71"/>
      <c r="O7" s="64" t="s">
        <v>1</v>
      </c>
      <c r="P7" s="64"/>
      <c r="Q7" s="64" t="s">
        <v>16</v>
      </c>
      <c r="S7" s="15"/>
    </row>
    <row r="8" spans="1:24" ht="56.25" customHeight="1" x14ac:dyDescent="0.2">
      <c r="A8" s="64"/>
      <c r="B8" s="71"/>
      <c r="C8" s="79"/>
      <c r="D8" s="71"/>
      <c r="E8" s="71"/>
      <c r="F8" s="71"/>
      <c r="G8" s="64"/>
      <c r="H8" s="65"/>
      <c r="I8" s="64" t="s">
        <v>12</v>
      </c>
      <c r="J8" s="64"/>
      <c r="K8" s="70" t="s">
        <v>9</v>
      </c>
      <c r="L8" s="64" t="s">
        <v>13</v>
      </c>
      <c r="M8" s="64"/>
      <c r="N8" s="64" t="s">
        <v>11</v>
      </c>
      <c r="O8" s="64" t="s">
        <v>3</v>
      </c>
      <c r="P8" s="64" t="s">
        <v>0</v>
      </c>
      <c r="Q8" s="64"/>
    </row>
    <row r="9" spans="1:24" ht="64.5" customHeight="1" x14ac:dyDescent="0.2">
      <c r="A9" s="64"/>
      <c r="B9" s="71"/>
      <c r="C9" s="80"/>
      <c r="D9" s="71"/>
      <c r="E9" s="71"/>
      <c r="F9" s="71"/>
      <c r="G9" s="64"/>
      <c r="H9" s="65"/>
      <c r="I9" s="49" t="s">
        <v>4</v>
      </c>
      <c r="J9" s="50" t="s">
        <v>5</v>
      </c>
      <c r="K9" s="70"/>
      <c r="L9" s="50" t="s">
        <v>6</v>
      </c>
      <c r="M9" s="50" t="s">
        <v>7</v>
      </c>
      <c r="N9" s="64"/>
      <c r="O9" s="64"/>
      <c r="P9" s="64"/>
      <c r="Q9" s="64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126000</v>
      </c>
      <c r="H10" s="55">
        <v>17432.490000000002</v>
      </c>
      <c r="I10" s="56">
        <f t="shared" ref="I10" si="0">G10*2.87/100</f>
        <v>3616.2</v>
      </c>
      <c r="J10" s="57">
        <f t="shared" ref="J10" si="1">G10*7.1/100</f>
        <v>8946</v>
      </c>
      <c r="K10" s="63">
        <f>74808*1.1%</f>
        <v>822.88800000000003</v>
      </c>
      <c r="L10" s="58">
        <f t="shared" ref="L10" si="2">G10*3.04/100</f>
        <v>3830.4</v>
      </c>
      <c r="M10" s="57">
        <f t="shared" ref="M10" si="3">G10*7.09/100</f>
        <v>8933.4</v>
      </c>
      <c r="N10" s="59">
        <f>1577.45*2</f>
        <v>3154.9</v>
      </c>
      <c r="O10" s="60">
        <f>H10+I10+L10+N10</f>
        <v>28033.990000000005</v>
      </c>
      <c r="P10" s="60">
        <f t="shared" ref="P10:P13" si="4">J10+K10+M10</f>
        <v>18702.288</v>
      </c>
      <c r="Q10" s="60">
        <f>G10-O10</f>
        <v>97966.01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75000</v>
      </c>
      <c r="H11" s="55">
        <v>6309.38</v>
      </c>
      <c r="I11" s="56">
        <f t="shared" ref="I11:I14" si="5">G11*2.87/100</f>
        <v>2152.5</v>
      </c>
      <c r="J11" s="57">
        <f t="shared" ref="J11:J14" si="6">G11*7.1/100</f>
        <v>5325</v>
      </c>
      <c r="K11" s="63">
        <f t="shared" ref="K11:K12" si="7">74808*1.1%</f>
        <v>822.88800000000003</v>
      </c>
      <c r="L11" s="58">
        <f t="shared" ref="L11:L14" si="8">G11*3.04/100</f>
        <v>2280</v>
      </c>
      <c r="M11" s="57">
        <f t="shared" ref="M11" si="9">G11*7.09/100</f>
        <v>5317.5</v>
      </c>
      <c r="N11" s="59">
        <v>0</v>
      </c>
      <c r="O11" s="60">
        <f t="shared" ref="O11:O14" si="10">H11+I11+L11+N11</f>
        <v>10741.880000000001</v>
      </c>
      <c r="P11" s="60">
        <f t="shared" si="4"/>
        <v>11465.387999999999</v>
      </c>
      <c r="Q11" s="60">
        <f>G11-O11</f>
        <v>64258.119999999995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75000</v>
      </c>
      <c r="H12" s="55">
        <v>6309.38</v>
      </c>
      <c r="I12" s="56">
        <f t="shared" si="5"/>
        <v>2152.5</v>
      </c>
      <c r="J12" s="57">
        <f t="shared" si="6"/>
        <v>5325</v>
      </c>
      <c r="K12" s="63">
        <f t="shared" si="7"/>
        <v>822.88800000000003</v>
      </c>
      <c r="L12" s="58">
        <f t="shared" si="8"/>
        <v>2280</v>
      </c>
      <c r="M12" s="57">
        <f>G12*7.09/100</f>
        <v>5317.5</v>
      </c>
      <c r="N12" s="59">
        <v>0</v>
      </c>
      <c r="O12" s="60">
        <f t="shared" si="10"/>
        <v>10741.880000000001</v>
      </c>
      <c r="P12" s="60">
        <f t="shared" si="4"/>
        <v>11465.387999999999</v>
      </c>
      <c r="Q12" s="60">
        <f>G12-O12</f>
        <v>64258.119999999995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50000</v>
      </c>
      <c r="H13" s="55">
        <v>1854</v>
      </c>
      <c r="I13" s="56">
        <f t="shared" si="5"/>
        <v>1435</v>
      </c>
      <c r="J13" s="57">
        <f t="shared" si="6"/>
        <v>3550</v>
      </c>
      <c r="K13" s="58">
        <f>+G13*1.1%</f>
        <v>550</v>
      </c>
      <c r="L13" s="58">
        <f t="shared" si="8"/>
        <v>1520</v>
      </c>
      <c r="M13" s="57">
        <f>G13*7.09/100</f>
        <v>3545</v>
      </c>
      <c r="N13" s="61">
        <v>0</v>
      </c>
      <c r="O13" s="60">
        <f t="shared" si="10"/>
        <v>4809</v>
      </c>
      <c r="P13" s="60">
        <f t="shared" si="4"/>
        <v>7645</v>
      </c>
      <c r="Q13" s="60">
        <f>G13-O13</f>
        <v>45191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15750</v>
      </c>
      <c r="H14" s="55">
        <v>0</v>
      </c>
      <c r="I14" s="56">
        <f t="shared" si="5"/>
        <v>452.02499999999998</v>
      </c>
      <c r="J14" s="57">
        <f t="shared" si="6"/>
        <v>1118.25</v>
      </c>
      <c r="K14" s="58">
        <f>+G14*1.1%</f>
        <v>173.25000000000003</v>
      </c>
      <c r="L14" s="58">
        <f t="shared" si="8"/>
        <v>478.8</v>
      </c>
      <c r="M14" s="57">
        <f>G14*7.09/100</f>
        <v>1116.675</v>
      </c>
      <c r="N14" s="61">
        <v>0</v>
      </c>
      <c r="O14" s="60">
        <f t="shared" si="10"/>
        <v>930.82500000000005</v>
      </c>
      <c r="P14" s="60">
        <f t="shared" ref="P14" si="11">J14+K14+M14</f>
        <v>2408.1750000000002</v>
      </c>
      <c r="Q14" s="60">
        <f>G14-O14</f>
        <v>14819.174999999999</v>
      </c>
    </row>
    <row r="15" spans="1:24" s="1" customFormat="1" ht="34.5" customHeight="1" x14ac:dyDescent="0.2">
      <c r="A15" s="76" t="s">
        <v>27</v>
      </c>
      <c r="B15" s="76"/>
      <c r="C15" s="76"/>
      <c r="D15" s="76"/>
      <c r="E15" s="76"/>
      <c r="F15" s="27"/>
      <c r="G15" s="29">
        <f>SUM(G10:G14)</f>
        <v>341750</v>
      </c>
      <c r="H15" s="29">
        <f t="shared" ref="H15:Q15" si="12">SUM(H10:H14)</f>
        <v>31905.250000000004</v>
      </c>
      <c r="I15" s="29">
        <f t="shared" si="12"/>
        <v>9808.2250000000004</v>
      </c>
      <c r="J15" s="29">
        <f t="shared" si="12"/>
        <v>24264.25</v>
      </c>
      <c r="K15" s="29">
        <f t="shared" si="12"/>
        <v>3191.9140000000002</v>
      </c>
      <c r="L15" s="29">
        <f t="shared" si="12"/>
        <v>10389.199999999999</v>
      </c>
      <c r="M15" s="29">
        <f t="shared" si="12"/>
        <v>24230.075000000001</v>
      </c>
      <c r="N15" s="29">
        <f t="shared" si="12"/>
        <v>3154.9</v>
      </c>
      <c r="O15" s="29">
        <f t="shared" si="12"/>
        <v>55257.575000000012</v>
      </c>
      <c r="P15" s="29">
        <f t="shared" si="12"/>
        <v>51686.239000000001</v>
      </c>
      <c r="Q15" s="29">
        <f t="shared" si="12"/>
        <v>286492.42499999999</v>
      </c>
    </row>
    <row r="16" spans="1:24" s="1" customFormat="1" ht="35.1" customHeight="1" x14ac:dyDescent="0.2">
      <c r="A16" s="77" t="s">
        <v>20</v>
      </c>
      <c r="B16" s="77"/>
      <c r="C16" s="77"/>
      <c r="D16" s="77"/>
      <c r="E16" s="77"/>
      <c r="F16" s="28"/>
      <c r="G16" s="30">
        <f>SUM(G15)</f>
        <v>341750</v>
      </c>
      <c r="H16" s="30">
        <f t="shared" ref="H16:P16" si="13">SUM(H15)</f>
        <v>31905.250000000004</v>
      </c>
      <c r="I16" s="30">
        <f t="shared" si="13"/>
        <v>9808.2250000000004</v>
      </c>
      <c r="J16" s="30">
        <f t="shared" si="13"/>
        <v>24264.25</v>
      </c>
      <c r="K16" s="30">
        <f t="shared" si="13"/>
        <v>3191.9140000000002</v>
      </c>
      <c r="L16" s="30">
        <f t="shared" si="13"/>
        <v>10389.199999999999</v>
      </c>
      <c r="M16" s="30">
        <f t="shared" si="13"/>
        <v>24230.075000000001</v>
      </c>
      <c r="N16" s="30">
        <f>SUM(N15)</f>
        <v>3154.9</v>
      </c>
      <c r="O16" s="30">
        <f t="shared" si="13"/>
        <v>55257.575000000012</v>
      </c>
      <c r="P16" s="30">
        <f t="shared" si="13"/>
        <v>51686.239000000001</v>
      </c>
      <c r="Q16" s="30">
        <f>SUM(Q15)</f>
        <v>286492.42499999999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2023-06-12T12:12:17Z</cp:lastPrinted>
  <dcterms:created xsi:type="dcterms:W3CDTF">2006-07-11T17:39:34Z</dcterms:created>
  <dcterms:modified xsi:type="dcterms:W3CDTF">2023-08-17T14:19:58Z</dcterms:modified>
</cp:coreProperties>
</file>