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YO\"/>
    </mc:Choice>
  </mc:AlternateContent>
  <xr:revisionPtr revIDLastSave="0" documentId="8_{4D0CFCFE-5E7F-403A-9086-74950AB3CE3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A16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O16" i="1" s="1"/>
  <c r="J16" i="1"/>
  <c r="P16" i="1" s="1"/>
  <c r="J17" i="1" l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<sst xmlns="http://schemas.openxmlformats.org/spreadsheetml/2006/main" count="68" uniqueCount="51">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</sst>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zoomScale="40" zoomScaleNormal="70" zoomScaleSheetLayoutView="40" workbookViewId="0">
      <selection activeCell="A16" sqref="A16:XFD16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43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44</v>
      </c>
      <c r="D11" s="25" t="s">
        <v>32</v>
      </c>
      <c r="E11" s="24" t="s">
        <v>40</v>
      </c>
      <c r="F11" s="26" t="s">
        <v>21</v>
      </c>
      <c r="G11" s="27">
        <v>80000</v>
      </c>
      <c r="H11" s="28">
        <v>7400.84</v>
      </c>
      <c r="I11" s="29">
        <f t="shared" ref="I11:I16" si="0">G11*2.87/100</f>
        <v>2296</v>
      </c>
      <c r="J11" s="30">
        <f t="shared" ref="J11:J16" si="1">G11*7.1/100</f>
        <v>5680</v>
      </c>
      <c r="K11" s="31">
        <f>65050*1.1%</f>
        <v>715.55000000000007</v>
      </c>
      <c r="L11" s="32">
        <f t="shared" ref="L11:L16" si="2">G11*3.04/100</f>
        <v>2432</v>
      </c>
      <c r="M11" s="30">
        <f t="shared" ref="M11:M16" si="3">G11*7.09/100</f>
        <v>5672</v>
      </c>
      <c r="N11" s="33">
        <v>0</v>
      </c>
      <c r="O11" s="34">
        <f t="shared" ref="O11:O16" si="4">H11+I11+L11+N11</f>
        <v>12128.84</v>
      </c>
      <c r="P11" s="35">
        <f t="shared" ref="P11:P16" si="5">J11+K11+M11</f>
        <v>12067.55</v>
      </c>
      <c r="Q11" s="36">
        <f t="shared" ref="Q11:Q16" si="6">G11-O11</f>
        <v>67871.16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44</v>
      </c>
      <c r="D12" s="25" t="s">
        <v>32</v>
      </c>
      <c r="E12" s="24" t="s">
        <v>41</v>
      </c>
      <c r="F12" s="26" t="s">
        <v>21</v>
      </c>
      <c r="G12" s="27">
        <v>70000</v>
      </c>
      <c r="H12" s="33">
        <v>1676.99</v>
      </c>
      <c r="I12" s="29">
        <f t="shared" si="0"/>
        <v>2009</v>
      </c>
      <c r="J12" s="30">
        <f t="shared" si="1"/>
        <v>4970</v>
      </c>
      <c r="K12" s="31">
        <f t="shared" ref="K12:K13" si="7">65050*1.1%</f>
        <v>715.55000000000007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7164.11</v>
      </c>
      <c r="P12" s="35">
        <f t="shared" si="5"/>
        <v>10648.55</v>
      </c>
      <c r="Q12" s="36">
        <f t="shared" si="6"/>
        <v>62835.89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44</v>
      </c>
      <c r="D13" s="25" t="s">
        <v>32</v>
      </c>
      <c r="E13" s="24" t="s">
        <v>41</v>
      </c>
      <c r="F13" s="26" t="s">
        <v>21</v>
      </c>
      <c r="G13" s="27">
        <v>70000</v>
      </c>
      <c r="H13" s="33">
        <v>2490.61</v>
      </c>
      <c r="I13" s="29">
        <f t="shared" si="0"/>
        <v>2009</v>
      </c>
      <c r="J13" s="30">
        <f t="shared" si="1"/>
        <v>4970</v>
      </c>
      <c r="K13" s="31">
        <f t="shared" si="7"/>
        <v>715.55000000000007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6627.6100000000006</v>
      </c>
      <c r="P13" s="35">
        <f t="shared" si="5"/>
        <v>10648.55</v>
      </c>
      <c r="Q13" s="36">
        <f t="shared" si="6"/>
        <v>63372.39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44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0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2718.6000000000004</v>
      </c>
      <c r="P14" s="35">
        <f t="shared" si="5"/>
        <v>7033.4</v>
      </c>
      <c r="Q14" s="36">
        <f t="shared" si="6"/>
        <v>43281.4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44</v>
      </c>
      <c r="D15" s="25" t="s">
        <v>32</v>
      </c>
      <c r="E15" s="24" t="s">
        <v>42</v>
      </c>
      <c r="F15" s="26" t="s">
        <v>21</v>
      </c>
      <c r="G15" s="27">
        <v>46000</v>
      </c>
      <c r="H15" s="33">
        <v>0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2718.6000000000004</v>
      </c>
      <c r="P15" s="35">
        <f t="shared" si="5"/>
        <v>7033.4</v>
      </c>
      <c r="Q15" s="36">
        <f t="shared" si="6"/>
        <v>43281.4</v>
      </c>
      <c r="R15" s="4"/>
      <c r="S15" s="4"/>
      <c r="T15" s="4"/>
      <c r="U15" s="4"/>
    </row>
    <row r="16" spans="1:21" s="1" customFormat="1" ht="90.75" customHeight="1" x14ac:dyDescent="0.5">
      <c r="A16" s="23" t="e">
        <f>+#REF!+1</f>
        <v>#REF!</v>
      </c>
      <c r="B16" s="24" t="s">
        <v>28</v>
      </c>
      <c r="C16" s="25" t="s">
        <v>44</v>
      </c>
      <c r="D16" s="25" t="s">
        <v>32</v>
      </c>
      <c r="E16" s="24" t="s">
        <v>23</v>
      </c>
      <c r="F16" s="26" t="s">
        <v>21</v>
      </c>
      <c r="G16" s="38">
        <v>31000</v>
      </c>
      <c r="H16" s="33">
        <v>0</v>
      </c>
      <c r="I16" s="29">
        <f t="shared" si="0"/>
        <v>889.7</v>
      </c>
      <c r="J16" s="30">
        <f t="shared" si="1"/>
        <v>2201</v>
      </c>
      <c r="K16" s="31">
        <f>+G16*1.1%</f>
        <v>341.00000000000006</v>
      </c>
      <c r="L16" s="32">
        <f t="shared" si="2"/>
        <v>942.4</v>
      </c>
      <c r="M16" s="30">
        <f t="shared" si="3"/>
        <v>2197.9</v>
      </c>
      <c r="N16" s="37">
        <v>0</v>
      </c>
      <c r="O16" s="34">
        <f t="shared" si="4"/>
        <v>1832.1</v>
      </c>
      <c r="P16" s="35">
        <f t="shared" si="5"/>
        <v>4739.8999999999996</v>
      </c>
      <c r="Q16" s="36">
        <f t="shared" si="6"/>
        <v>29167.9</v>
      </c>
      <c r="R16" s="4"/>
      <c r="S16" s="4"/>
      <c r="T16" s="4"/>
      <c r="U16" s="4"/>
    </row>
    <row r="17" spans="1:111" s="1" customFormat="1" ht="57.75" customHeight="1" thickBot="1" x14ac:dyDescent="0.25">
      <c r="A17" s="89" t="s">
        <v>30</v>
      </c>
      <c r="B17" s="90"/>
      <c r="C17" s="90"/>
      <c r="D17" s="90"/>
      <c r="E17" s="91"/>
      <c r="F17" s="39"/>
      <c r="G17" s="40">
        <f>SUM(G11:G16)</f>
        <v>343000</v>
      </c>
      <c r="H17" s="40">
        <f>SUM(H11:H16)</f>
        <v>11568.44</v>
      </c>
      <c r="I17" s="40">
        <f>SUM(I11:I16)</f>
        <v>9844.1</v>
      </c>
      <c r="J17" s="40">
        <f>SUM(J11:J16)</f>
        <v>24353</v>
      </c>
      <c r="K17" s="40">
        <f>SUM(K11:K16)</f>
        <v>3499.65</v>
      </c>
      <c r="L17" s="40">
        <f>SUM(L11:L16)</f>
        <v>10427.199999999999</v>
      </c>
      <c r="M17" s="40">
        <f>SUM(M11:M16)</f>
        <v>24318.700000000004</v>
      </c>
      <c r="N17" s="40">
        <f>SUM(N11:N16)</f>
        <v>1350.12</v>
      </c>
      <c r="O17" s="40">
        <f>SUM(O11:O16)</f>
        <v>33189.86</v>
      </c>
      <c r="P17" s="40">
        <f>SUM(P11:P16)</f>
        <v>52171.35</v>
      </c>
      <c r="Q17" s="40">
        <f>SUM(Q11:Q16)</f>
        <v>309810.14</v>
      </c>
      <c r="R17" s="4"/>
      <c r="S17" s="4"/>
      <c r="T17" s="4"/>
      <c r="U17" s="4"/>
    </row>
    <row r="18" spans="1:111" s="1" customFormat="1" ht="51.75" customHeight="1" thickBot="1" x14ac:dyDescent="0.25">
      <c r="A18" s="92" t="s">
        <v>20</v>
      </c>
      <c r="B18" s="93"/>
      <c r="C18" s="93"/>
      <c r="D18" s="93"/>
      <c r="E18" s="94"/>
      <c r="F18" s="41"/>
      <c r="G18" s="42">
        <f>SUM(G17)</f>
        <v>343000</v>
      </c>
      <c r="H18" s="42">
        <f t="shared" ref="H18:Q18" si="9">SUM(H17)</f>
        <v>11568.44</v>
      </c>
      <c r="I18" s="42">
        <f t="shared" si="9"/>
        <v>9844.1</v>
      </c>
      <c r="J18" s="42">
        <f t="shared" si="9"/>
        <v>24353</v>
      </c>
      <c r="K18" s="42">
        <f t="shared" si="9"/>
        <v>3499.65</v>
      </c>
      <c r="L18" s="42">
        <f t="shared" si="9"/>
        <v>10427.199999999999</v>
      </c>
      <c r="M18" s="42">
        <f t="shared" si="9"/>
        <v>24318.700000000004</v>
      </c>
      <c r="N18" s="42">
        <f t="shared" si="9"/>
        <v>1350.12</v>
      </c>
      <c r="O18" s="42">
        <f t="shared" si="9"/>
        <v>33189.86</v>
      </c>
      <c r="P18" s="42">
        <f t="shared" si="9"/>
        <v>52171.35</v>
      </c>
      <c r="Q18" s="42">
        <f t="shared" si="9"/>
        <v>309810.14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46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88" t="s">
        <v>39</v>
      </c>
      <c r="B23" s="88"/>
      <c r="C23" s="88"/>
      <c r="D23" s="88"/>
      <c r="E23" s="88"/>
      <c r="F23" s="88"/>
      <c r="G23" s="88"/>
      <c r="H23" s="88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47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48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87" t="s">
        <v>49</v>
      </c>
      <c r="B26" s="87"/>
      <c r="C26" s="87"/>
      <c r="D26" s="87"/>
      <c r="E26" s="87"/>
      <c r="F26" s="87"/>
      <c r="G26" s="87"/>
      <c r="H26" s="87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88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"/>
      <c r="S32" s="4"/>
      <c r="T32" s="4"/>
      <c r="U32" s="4"/>
    </row>
    <row r="33" spans="1:21" s="1" customFormat="1" ht="24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15.7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7:Q37"/>
    <mergeCell ref="A33:Q33"/>
    <mergeCell ref="A35:Q35"/>
    <mergeCell ref="A34:Q34"/>
    <mergeCell ref="A27:K27"/>
    <mergeCell ref="A36:Q36"/>
    <mergeCell ref="A32:Q32"/>
    <mergeCell ref="A28:K28"/>
    <mergeCell ref="C8:C10"/>
    <mergeCell ref="D8:D10"/>
    <mergeCell ref="F8:F10"/>
    <mergeCell ref="A26:H26"/>
    <mergeCell ref="A23:H23"/>
    <mergeCell ref="A17:E17"/>
    <mergeCell ref="A18:E18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2022-06-09T18:37:06Z</dcterms:modified>
</cp:coreProperties>
</file>