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.TSS2.000\AppData\Local\Microsoft\Windows\INetCache\Content.Outlook\TF0VXMJ8\"/>
    </mc:Choice>
  </mc:AlternateContent>
  <xr:revisionPtr revIDLastSave="0" documentId="13_ncr:1_{22733CF6-1E13-4A06-ABAD-8899664F7BA3}" xr6:coauthVersionLast="45" xr6:coauthVersionMax="45" xr10:uidLastSave="{00000000-0000-0000-0000-000000000000}"/>
  <bookViews>
    <workbookView xWindow="3420" yWindow="3420" windowWidth="21600" windowHeight="11385" xr2:uid="{97D42E89-A1F2-49AE-BE92-099D0516D932}"/>
  </bookViews>
  <sheets>
    <sheet name="BALANCE GENERAL  " sheetId="1" r:id="rId1"/>
  </sheets>
  <definedNames>
    <definedName name="_xlnm.Print_Area" localSheetId="0">'BALANCE GENERAL  '!$A$1:$E$105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E105" i="1" s="1"/>
  <c r="E77" i="1"/>
  <c r="D46" i="1"/>
  <c r="E52" i="1" s="1"/>
  <c r="E38" i="1"/>
  <c r="D20" i="1"/>
  <c r="D18" i="1"/>
  <c r="D17" i="1"/>
  <c r="D16" i="1"/>
  <c r="D14" i="1"/>
  <c r="D13" i="1"/>
  <c r="D12" i="1"/>
  <c r="D10" i="1"/>
  <c r="D9" i="1"/>
  <c r="E29" i="1" l="1"/>
  <c r="E79" i="1" s="1"/>
</calcChain>
</file>

<file path=xl/sharedStrings.xml><?xml version="1.0" encoding="utf-8"?>
<sst xmlns="http://schemas.openxmlformats.org/spreadsheetml/2006/main" count="97" uniqueCount="94">
  <si>
    <t>Tesorería de la Seguridad Social</t>
  </si>
  <si>
    <t xml:space="preserve">Balance General </t>
  </si>
  <si>
    <t>Del Régimen Contributivo</t>
  </si>
  <si>
    <t>Al 31 de octubre de 2024</t>
  </si>
  <si>
    <t>Activo</t>
  </si>
  <si>
    <t>Efectivo en Bancos Recaudadores</t>
  </si>
  <si>
    <t>Banco de Reservas</t>
  </si>
  <si>
    <t>Scotiabank</t>
  </si>
  <si>
    <t>Banco Citi</t>
  </si>
  <si>
    <t>Banco Popular</t>
  </si>
  <si>
    <t>Banco Promérica</t>
  </si>
  <si>
    <t>Banco BHD</t>
  </si>
  <si>
    <t>Banco Banesco</t>
  </si>
  <si>
    <t>Banco Santa Cruz</t>
  </si>
  <si>
    <t>Banco Caribe</t>
  </si>
  <si>
    <t>Banco BDI</t>
  </si>
  <si>
    <t>Banco Vimenca</t>
  </si>
  <si>
    <t>Banco Lopez de Haro</t>
  </si>
  <si>
    <t xml:space="preserve">Banco TSS </t>
  </si>
  <si>
    <t xml:space="preserve">Asociación Cibao 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</si>
  <si>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</si>
  <si>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</si>
  <si>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</si>
  <si>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</si>
  <si>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</si>
  <si>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</si>
  <si>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</si>
  <si>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</si>
  <si>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</si>
  <si>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</si>
  <si>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Fondos Operativos del SUIR B.C</t>
  </si>
  <si>
    <t>Efectivo en Bc Proc Operaciones Extraordinarias</t>
  </si>
  <si>
    <t>Efectivo en otros Bancos</t>
  </si>
  <si>
    <t>Multas a Entidades Supervisadas</t>
  </si>
  <si>
    <t>Pensionados del Estado (Decreto 18-19)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</si>
  <si>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</si>
  <si>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</si>
  <si>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</si>
  <si>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</si>
  <si>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</si>
  <si>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</si>
  <si>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</si>
  <si>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</si>
  <si>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Efectivo Proc. Medicamentos Alto Costo Covid-19</t>
  </si>
  <si>
    <t>Efectivo Proc. Receptora de Recursos</t>
  </si>
  <si>
    <t>Otros</t>
  </si>
  <si>
    <t>Inversiones</t>
  </si>
  <si>
    <t>Cuidado de la Salud de las Personas</t>
  </si>
  <si>
    <t>Avance Inv. Interés Corrido CSP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</si>
  <si>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</si>
  <si>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</si>
  <si>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</si>
  <si>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</si>
  <si>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</si>
  <si>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</si>
  <si>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</si>
  <si>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 En Letras del Bac. Central.CP NI</t>
  </si>
  <si>
    <t xml:space="preserve">Avance Inv. Interés Corrido Td CP-NI </t>
  </si>
  <si>
    <t>Inversiones T.D Repo Cotización Voluntario NI</t>
  </si>
  <si>
    <t>Inversiones  En Letras del Bac. Central. Av NI</t>
  </si>
  <si>
    <t>Avance Inv. Interés Corrido Td Av-Ni</t>
  </si>
  <si>
    <t>Inversiones T.D Repo Seguro de Vida NI</t>
  </si>
  <si>
    <t xml:space="preserve">Avance Inv. Interés Corrido Td SVA-NI </t>
  </si>
  <si>
    <t>Inversiones T.D Repo Comisión AFP NI</t>
  </si>
  <si>
    <t xml:space="preserve">Avance Inv. Interés Corrido Td CAFP-NI </t>
  </si>
  <si>
    <t xml:space="preserve">Inversiones Medicamento Alto Costo </t>
  </si>
  <si>
    <t>Inversiones  Fondo Rec. Por Covid-19</t>
  </si>
  <si>
    <t>Avance Inv. Interés Corrido Td Fondo Rec. Por Covid-19</t>
  </si>
  <si>
    <t>Inversiones Fondos  Receptora de Recursos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</si>
  <si>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</si>
  <si>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</si>
  <si>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</si>
  <si>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</si>
  <si>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</si>
  <si>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</si>
  <si>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Tesoreria de la Seguridad Social </t>
  </si>
  <si>
    <t>Dirección Información y Defensa Afiliados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</si>
  <si>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</si>
  <si>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</si>
  <si>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</si>
  <si>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</si>
  <si>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>IDOPPRIL</t>
  </si>
  <si>
    <t>SISALRIL (Subsidios)</t>
  </si>
  <si>
    <t>SISALRIL ( Comisión )</t>
  </si>
  <si>
    <t>Fondos para Apoyar Afectados Huracán Fiona</t>
  </si>
  <si>
    <t>Efectivo Proc. Fondos Recibidos Por Covid-19</t>
  </si>
  <si>
    <t>Fondos Por Transferir Receptora de Recursos</t>
  </si>
  <si>
    <t xml:space="preserve">Fondos Por Transferir Recibidos de ARS </t>
  </si>
  <si>
    <t>Fondos en Transito</t>
  </si>
  <si>
    <t>Operativos del SUIR</t>
  </si>
  <si>
    <t>Pasivos por Cheques Certificados de Empleadores</t>
  </si>
  <si>
    <t>Fondos y Provisión para Compensación TSS</t>
  </si>
  <si>
    <t>Fondos Cargo Bancarios Aportes V. Extraordinario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</si>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</sst>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u/>
      <sz val="18"/>
      <name val="Calibri Light"/>
      <family val="2"/>
    </font>
    <font>
      <b/>
      <u/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8"/>
      <name val="Calibri Light"/>
      <family val="2"/>
    </font>
    <font>
      <b/>
      <sz val="18"/>
      <name val="Calibri Light"/>
      <family val="2"/>
    </font>
    <font>
      <sz val="18"/>
      <color theme="1"/>
      <name val="Calibri Light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0" xfId="1" applyFont="1" applyFill="1"/>
    <xf numFmtId="43" fontId="7" fillId="0" borderId="0" xfId="1" quotePrefix="1" applyFont="1"/>
    <xf numFmtId="0" fontId="7" fillId="0" borderId="0" xfId="0" quotePrefix="1" applyFont="1"/>
    <xf numFmtId="43" fontId="8" fillId="0" borderId="0" xfId="1" applyFont="1"/>
    <xf numFmtId="0" fontId="8" fillId="0" borderId="0" xfId="0" applyFont="1"/>
    <xf numFmtId="43" fontId="8" fillId="3" borderId="0" xfId="1" applyFont="1" applyFill="1"/>
    <xf numFmtId="43" fontId="8" fillId="0" borderId="0" xfId="0" applyNumberFormat="1" applyFont="1"/>
    <xf numFmtId="43" fontId="7" fillId="3" borderId="0" xfId="0" applyNumberFormat="1" applyFont="1" applyFill="1"/>
    <xf numFmtId="0" fontId="7" fillId="3" borderId="0" xfId="0" applyFont="1" applyFill="1"/>
    <xf numFmtId="43" fontId="8" fillId="3" borderId="0" xfId="0" applyNumberFormat="1" applyFont="1" applyFill="1"/>
    <xf numFmtId="43" fontId="7" fillId="0" borderId="0" xfId="0" applyNumberFormat="1" applyFont="1"/>
    <xf numFmtId="0" fontId="4" fillId="3" borderId="0" xfId="0" applyFont="1" applyFill="1"/>
    <xf numFmtId="43" fontId="9" fillId="0" borderId="0" xfId="1" applyFont="1" applyFill="1"/>
    <xf numFmtId="43" fontId="7" fillId="0" borderId="0" xfId="1" applyFont="1" applyBorder="1"/>
    <xf numFmtId="43" fontId="7" fillId="0" borderId="0" xfId="1" applyFont="1" applyFill="1" applyBorder="1"/>
    <xf numFmtId="43" fontId="8" fillId="0" borderId="1" xfId="0" applyNumberFormat="1" applyFont="1" applyBorder="1"/>
    <xf numFmtId="0" fontId="10" fillId="0" borderId="0" xfId="0" applyFont="1"/>
    <xf numFmtId="164" fontId="7" fillId="0" borderId="0" xfId="0" applyNumberFormat="1" applyFont="1"/>
    <xf numFmtId="43" fontId="7" fillId="3" borderId="0" xfId="1" applyFont="1" applyFill="1"/>
    <xf numFmtId="0" fontId="0" fillId="3" borderId="0" xfId="0" applyFill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1695450</xdr:colOff>
      <xdr:row>0</xdr:row>
      <xdr:rowOff>247650</xdr:rowOff>
    </xdr:from>
    <xdr:to>
      <xdr:col>4</xdr:col>
      <xdr:colOff>3381375</xdr:colOff>
      <xdr:row>3</xdr:row>
      <xdr:rowOff>276225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CEF9FA-5F5C-4D71-B264-07804BDAA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247650"/>
          <a:ext cx="16859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D5DC-0BF8-4890-A878-E4C7AE3DF743}">
  <sheetPr>
    <tabColor indexed="13"/>
    <pageSetUpPr fitToPage="1"/>
  </sheetPr>
  <dimension ref="A1:E106"/>
  <sheetViews>
    <sheetView showGridLines="0" tabSelected="1" topLeftCell="A66" zoomScale="70" zoomScaleNormal="70" zoomScaleSheetLayoutView="100" workbookViewId="0">
      <selection activeCell="E93" sqref="E93"/>
    </sheetView>
  </sheetViews>
  <sheetFormatPr defaultRowHeight="12.75" x14ac:dyDescent="0.2"/>
  <cols>
    <col min="1" max="1" width="11.7109375" customWidth="1"/>
    <col min="2" max="2" width="2.140625" customWidth="1"/>
    <col min="3" max="3" width="73.28515625" customWidth="1"/>
    <col min="4" max="4" width="31.42578125" bestFit="1" customWidth="1"/>
    <col min="5" max="5" width="51.28515625" bestFit="1" customWidth="1"/>
    <col min="245" max="245" width="11.7109375" customWidth="1"/>
    <col min="246" max="246" width="2.140625" customWidth="1"/>
    <col min="247" max="247" width="73.28515625" customWidth="1"/>
    <col min="248" max="248" width="31.42578125" bestFit="1" customWidth="1"/>
    <col min="249" max="249" width="51.28515625" bestFit="1" customWidth="1"/>
    <col min="250" max="250" width="31.42578125" customWidth="1"/>
    <col min="251" max="251" width="29" customWidth="1"/>
    <col min="252" max="252" width="28.140625" customWidth="1"/>
    <col min="253" max="253" width="19.140625" customWidth="1"/>
    <col min="254" max="255" width="25.28515625" bestFit="1" customWidth="1"/>
    <col min="261" max="261" width="27.28515625" customWidth="1"/>
    <col min="501" max="501" width="11.7109375" customWidth="1"/>
    <col min="502" max="502" width="2.140625" customWidth="1"/>
    <col min="503" max="503" width="73.28515625" customWidth="1"/>
    <col min="504" max="504" width="31.42578125" bestFit="1" customWidth="1"/>
    <col min="505" max="505" width="51.28515625" bestFit="1" customWidth="1"/>
    <col min="506" max="506" width="31.42578125" customWidth="1"/>
    <col min="507" max="507" width="29" customWidth="1"/>
    <col min="508" max="508" width="28.140625" customWidth="1"/>
    <col min="509" max="509" width="19.140625" customWidth="1"/>
    <col min="510" max="511" width="25.28515625" bestFit="1" customWidth="1"/>
    <col min="517" max="517" width="27.28515625" customWidth="1"/>
    <col min="757" max="757" width="11.7109375" customWidth="1"/>
    <col min="758" max="758" width="2.140625" customWidth="1"/>
    <col min="759" max="759" width="73.28515625" customWidth="1"/>
    <col min="760" max="760" width="31.42578125" bestFit="1" customWidth="1"/>
    <col min="761" max="761" width="51.28515625" bestFit="1" customWidth="1"/>
    <col min="762" max="762" width="31.42578125" customWidth="1"/>
    <col min="763" max="763" width="29" customWidth="1"/>
    <col min="764" max="764" width="28.140625" customWidth="1"/>
    <col min="765" max="765" width="19.140625" customWidth="1"/>
    <col min="766" max="767" width="25.28515625" bestFit="1" customWidth="1"/>
    <col min="773" max="773" width="27.28515625" customWidth="1"/>
    <col min="1013" max="1013" width="11.7109375" customWidth="1"/>
    <col min="1014" max="1014" width="2.140625" customWidth="1"/>
    <col min="1015" max="1015" width="73.28515625" customWidth="1"/>
    <col min="1016" max="1016" width="31.42578125" bestFit="1" customWidth="1"/>
    <col min="1017" max="1017" width="51.28515625" bestFit="1" customWidth="1"/>
    <col min="1018" max="1018" width="31.42578125" customWidth="1"/>
    <col min="1019" max="1019" width="29" customWidth="1"/>
    <col min="1020" max="1020" width="28.140625" customWidth="1"/>
    <col min="1021" max="1021" width="19.140625" customWidth="1"/>
    <col min="1022" max="1023" width="25.28515625" bestFit="1" customWidth="1"/>
    <col min="1029" max="1029" width="27.28515625" customWidth="1"/>
    <col min="1269" max="1269" width="11.7109375" customWidth="1"/>
    <col min="1270" max="1270" width="2.140625" customWidth="1"/>
    <col min="1271" max="1271" width="73.28515625" customWidth="1"/>
    <col min="1272" max="1272" width="31.42578125" bestFit="1" customWidth="1"/>
    <col min="1273" max="1273" width="51.28515625" bestFit="1" customWidth="1"/>
    <col min="1274" max="1274" width="31.42578125" customWidth="1"/>
    <col min="1275" max="1275" width="29" customWidth="1"/>
    <col min="1276" max="1276" width="28.140625" customWidth="1"/>
    <col min="1277" max="1277" width="19.140625" customWidth="1"/>
    <col min="1278" max="1279" width="25.28515625" bestFit="1" customWidth="1"/>
    <col min="1285" max="1285" width="27.28515625" customWidth="1"/>
    <col min="1525" max="1525" width="11.7109375" customWidth="1"/>
    <col min="1526" max="1526" width="2.140625" customWidth="1"/>
    <col min="1527" max="1527" width="73.28515625" customWidth="1"/>
    <col min="1528" max="1528" width="31.42578125" bestFit="1" customWidth="1"/>
    <col min="1529" max="1529" width="51.28515625" bestFit="1" customWidth="1"/>
    <col min="1530" max="1530" width="31.42578125" customWidth="1"/>
    <col min="1531" max="1531" width="29" customWidth="1"/>
    <col min="1532" max="1532" width="28.140625" customWidth="1"/>
    <col min="1533" max="1533" width="19.140625" customWidth="1"/>
    <col min="1534" max="1535" width="25.28515625" bestFit="1" customWidth="1"/>
    <col min="1541" max="1541" width="27.28515625" customWidth="1"/>
    <col min="1781" max="1781" width="11.7109375" customWidth="1"/>
    <col min="1782" max="1782" width="2.140625" customWidth="1"/>
    <col min="1783" max="1783" width="73.28515625" customWidth="1"/>
    <col min="1784" max="1784" width="31.42578125" bestFit="1" customWidth="1"/>
    <col min="1785" max="1785" width="51.28515625" bestFit="1" customWidth="1"/>
    <col min="1786" max="1786" width="31.42578125" customWidth="1"/>
    <col min="1787" max="1787" width="29" customWidth="1"/>
    <col min="1788" max="1788" width="28.140625" customWidth="1"/>
    <col min="1789" max="1789" width="19.140625" customWidth="1"/>
    <col min="1790" max="1791" width="25.28515625" bestFit="1" customWidth="1"/>
    <col min="1797" max="1797" width="27.28515625" customWidth="1"/>
    <col min="2037" max="2037" width="11.7109375" customWidth="1"/>
    <col min="2038" max="2038" width="2.140625" customWidth="1"/>
    <col min="2039" max="2039" width="73.28515625" customWidth="1"/>
    <col min="2040" max="2040" width="31.42578125" bestFit="1" customWidth="1"/>
    <col min="2041" max="2041" width="51.28515625" bestFit="1" customWidth="1"/>
    <col min="2042" max="2042" width="31.42578125" customWidth="1"/>
    <col min="2043" max="2043" width="29" customWidth="1"/>
    <col min="2044" max="2044" width="28.140625" customWidth="1"/>
    <col min="2045" max="2045" width="19.140625" customWidth="1"/>
    <col min="2046" max="2047" width="25.28515625" bestFit="1" customWidth="1"/>
    <col min="2053" max="2053" width="27.28515625" customWidth="1"/>
    <col min="2293" max="2293" width="11.7109375" customWidth="1"/>
    <col min="2294" max="2294" width="2.140625" customWidth="1"/>
    <col min="2295" max="2295" width="73.28515625" customWidth="1"/>
    <col min="2296" max="2296" width="31.42578125" bestFit="1" customWidth="1"/>
    <col min="2297" max="2297" width="51.28515625" bestFit="1" customWidth="1"/>
    <col min="2298" max="2298" width="31.42578125" customWidth="1"/>
    <col min="2299" max="2299" width="29" customWidth="1"/>
    <col min="2300" max="2300" width="28.140625" customWidth="1"/>
    <col min="2301" max="2301" width="19.140625" customWidth="1"/>
    <col min="2302" max="2303" width="25.28515625" bestFit="1" customWidth="1"/>
    <col min="2309" max="2309" width="27.28515625" customWidth="1"/>
    <col min="2549" max="2549" width="11.7109375" customWidth="1"/>
    <col min="2550" max="2550" width="2.140625" customWidth="1"/>
    <col min="2551" max="2551" width="73.28515625" customWidth="1"/>
    <col min="2552" max="2552" width="31.42578125" bestFit="1" customWidth="1"/>
    <col min="2553" max="2553" width="51.28515625" bestFit="1" customWidth="1"/>
    <col min="2554" max="2554" width="31.42578125" customWidth="1"/>
    <col min="2555" max="2555" width="29" customWidth="1"/>
    <col min="2556" max="2556" width="28.140625" customWidth="1"/>
    <col min="2557" max="2557" width="19.140625" customWidth="1"/>
    <col min="2558" max="2559" width="25.28515625" bestFit="1" customWidth="1"/>
    <col min="2565" max="2565" width="27.28515625" customWidth="1"/>
    <col min="2805" max="2805" width="11.7109375" customWidth="1"/>
    <col min="2806" max="2806" width="2.140625" customWidth="1"/>
    <col min="2807" max="2807" width="73.28515625" customWidth="1"/>
    <col min="2808" max="2808" width="31.42578125" bestFit="1" customWidth="1"/>
    <col min="2809" max="2809" width="51.28515625" bestFit="1" customWidth="1"/>
    <col min="2810" max="2810" width="31.42578125" customWidth="1"/>
    <col min="2811" max="2811" width="29" customWidth="1"/>
    <col min="2812" max="2812" width="28.140625" customWidth="1"/>
    <col min="2813" max="2813" width="19.140625" customWidth="1"/>
    <col min="2814" max="2815" width="25.28515625" bestFit="1" customWidth="1"/>
    <col min="2821" max="2821" width="27.28515625" customWidth="1"/>
    <col min="3061" max="3061" width="11.7109375" customWidth="1"/>
    <col min="3062" max="3062" width="2.140625" customWidth="1"/>
    <col min="3063" max="3063" width="73.28515625" customWidth="1"/>
    <col min="3064" max="3064" width="31.42578125" bestFit="1" customWidth="1"/>
    <col min="3065" max="3065" width="51.28515625" bestFit="1" customWidth="1"/>
    <col min="3066" max="3066" width="31.42578125" customWidth="1"/>
    <col min="3067" max="3067" width="29" customWidth="1"/>
    <col min="3068" max="3068" width="28.140625" customWidth="1"/>
    <col min="3069" max="3069" width="19.140625" customWidth="1"/>
    <col min="3070" max="3071" width="25.28515625" bestFit="1" customWidth="1"/>
    <col min="3077" max="3077" width="27.28515625" customWidth="1"/>
    <col min="3317" max="3317" width="11.7109375" customWidth="1"/>
    <col min="3318" max="3318" width="2.140625" customWidth="1"/>
    <col min="3319" max="3319" width="73.28515625" customWidth="1"/>
    <col min="3320" max="3320" width="31.42578125" bestFit="1" customWidth="1"/>
    <col min="3321" max="3321" width="51.28515625" bestFit="1" customWidth="1"/>
    <col min="3322" max="3322" width="31.42578125" customWidth="1"/>
    <col min="3323" max="3323" width="29" customWidth="1"/>
    <col min="3324" max="3324" width="28.140625" customWidth="1"/>
    <col min="3325" max="3325" width="19.140625" customWidth="1"/>
    <col min="3326" max="3327" width="25.28515625" bestFit="1" customWidth="1"/>
    <col min="3333" max="3333" width="27.28515625" customWidth="1"/>
    <col min="3573" max="3573" width="11.7109375" customWidth="1"/>
    <col min="3574" max="3574" width="2.140625" customWidth="1"/>
    <col min="3575" max="3575" width="73.28515625" customWidth="1"/>
    <col min="3576" max="3576" width="31.42578125" bestFit="1" customWidth="1"/>
    <col min="3577" max="3577" width="51.28515625" bestFit="1" customWidth="1"/>
    <col min="3578" max="3578" width="31.42578125" customWidth="1"/>
    <col min="3579" max="3579" width="29" customWidth="1"/>
    <col min="3580" max="3580" width="28.140625" customWidth="1"/>
    <col min="3581" max="3581" width="19.140625" customWidth="1"/>
    <col min="3582" max="3583" width="25.28515625" bestFit="1" customWidth="1"/>
    <col min="3589" max="3589" width="27.28515625" customWidth="1"/>
    <col min="3829" max="3829" width="11.7109375" customWidth="1"/>
    <col min="3830" max="3830" width="2.140625" customWidth="1"/>
    <col min="3831" max="3831" width="73.28515625" customWidth="1"/>
    <col min="3832" max="3832" width="31.42578125" bestFit="1" customWidth="1"/>
    <col min="3833" max="3833" width="51.28515625" bestFit="1" customWidth="1"/>
    <col min="3834" max="3834" width="31.42578125" customWidth="1"/>
    <col min="3835" max="3835" width="29" customWidth="1"/>
    <col min="3836" max="3836" width="28.140625" customWidth="1"/>
    <col min="3837" max="3837" width="19.140625" customWidth="1"/>
    <col min="3838" max="3839" width="25.28515625" bestFit="1" customWidth="1"/>
    <col min="3845" max="3845" width="27.28515625" customWidth="1"/>
    <col min="4085" max="4085" width="11.7109375" customWidth="1"/>
    <col min="4086" max="4086" width="2.140625" customWidth="1"/>
    <col min="4087" max="4087" width="73.28515625" customWidth="1"/>
    <col min="4088" max="4088" width="31.42578125" bestFit="1" customWidth="1"/>
    <col min="4089" max="4089" width="51.28515625" bestFit="1" customWidth="1"/>
    <col min="4090" max="4090" width="31.42578125" customWidth="1"/>
    <col min="4091" max="4091" width="29" customWidth="1"/>
    <col min="4092" max="4092" width="28.140625" customWidth="1"/>
    <col min="4093" max="4093" width="19.140625" customWidth="1"/>
    <col min="4094" max="4095" width="25.28515625" bestFit="1" customWidth="1"/>
    <col min="4101" max="4101" width="27.28515625" customWidth="1"/>
    <col min="4341" max="4341" width="11.7109375" customWidth="1"/>
    <col min="4342" max="4342" width="2.140625" customWidth="1"/>
    <col min="4343" max="4343" width="73.28515625" customWidth="1"/>
    <col min="4344" max="4344" width="31.42578125" bestFit="1" customWidth="1"/>
    <col min="4345" max="4345" width="51.28515625" bestFit="1" customWidth="1"/>
    <col min="4346" max="4346" width="31.42578125" customWidth="1"/>
    <col min="4347" max="4347" width="29" customWidth="1"/>
    <col min="4348" max="4348" width="28.140625" customWidth="1"/>
    <col min="4349" max="4349" width="19.140625" customWidth="1"/>
    <col min="4350" max="4351" width="25.28515625" bestFit="1" customWidth="1"/>
    <col min="4357" max="4357" width="27.28515625" customWidth="1"/>
    <col min="4597" max="4597" width="11.7109375" customWidth="1"/>
    <col min="4598" max="4598" width="2.140625" customWidth="1"/>
    <col min="4599" max="4599" width="73.28515625" customWidth="1"/>
    <col min="4600" max="4600" width="31.42578125" bestFit="1" customWidth="1"/>
    <col min="4601" max="4601" width="51.28515625" bestFit="1" customWidth="1"/>
    <col min="4602" max="4602" width="31.42578125" customWidth="1"/>
    <col min="4603" max="4603" width="29" customWidth="1"/>
    <col min="4604" max="4604" width="28.140625" customWidth="1"/>
    <col min="4605" max="4605" width="19.140625" customWidth="1"/>
    <col min="4606" max="4607" width="25.28515625" bestFit="1" customWidth="1"/>
    <col min="4613" max="4613" width="27.28515625" customWidth="1"/>
    <col min="4853" max="4853" width="11.7109375" customWidth="1"/>
    <col min="4854" max="4854" width="2.140625" customWidth="1"/>
    <col min="4855" max="4855" width="73.28515625" customWidth="1"/>
    <col min="4856" max="4856" width="31.42578125" bestFit="1" customWidth="1"/>
    <col min="4857" max="4857" width="51.28515625" bestFit="1" customWidth="1"/>
    <col min="4858" max="4858" width="31.42578125" customWidth="1"/>
    <col min="4859" max="4859" width="29" customWidth="1"/>
    <col min="4860" max="4860" width="28.140625" customWidth="1"/>
    <col min="4861" max="4861" width="19.140625" customWidth="1"/>
    <col min="4862" max="4863" width="25.28515625" bestFit="1" customWidth="1"/>
    <col min="4869" max="4869" width="27.28515625" customWidth="1"/>
    <col min="5109" max="5109" width="11.7109375" customWidth="1"/>
    <col min="5110" max="5110" width="2.140625" customWidth="1"/>
    <col min="5111" max="5111" width="73.28515625" customWidth="1"/>
    <col min="5112" max="5112" width="31.42578125" bestFit="1" customWidth="1"/>
    <col min="5113" max="5113" width="51.28515625" bestFit="1" customWidth="1"/>
    <col min="5114" max="5114" width="31.42578125" customWidth="1"/>
    <col min="5115" max="5115" width="29" customWidth="1"/>
    <col min="5116" max="5116" width="28.140625" customWidth="1"/>
    <col min="5117" max="5117" width="19.140625" customWidth="1"/>
    <col min="5118" max="5119" width="25.28515625" bestFit="1" customWidth="1"/>
    <col min="5125" max="5125" width="27.28515625" customWidth="1"/>
    <col min="5365" max="5365" width="11.7109375" customWidth="1"/>
    <col min="5366" max="5366" width="2.140625" customWidth="1"/>
    <col min="5367" max="5367" width="73.28515625" customWidth="1"/>
    <col min="5368" max="5368" width="31.42578125" bestFit="1" customWidth="1"/>
    <col min="5369" max="5369" width="51.28515625" bestFit="1" customWidth="1"/>
    <col min="5370" max="5370" width="31.42578125" customWidth="1"/>
    <col min="5371" max="5371" width="29" customWidth="1"/>
    <col min="5372" max="5372" width="28.140625" customWidth="1"/>
    <col min="5373" max="5373" width="19.140625" customWidth="1"/>
    <col min="5374" max="5375" width="25.28515625" bestFit="1" customWidth="1"/>
    <col min="5381" max="5381" width="27.28515625" customWidth="1"/>
    <col min="5621" max="5621" width="11.7109375" customWidth="1"/>
    <col min="5622" max="5622" width="2.140625" customWidth="1"/>
    <col min="5623" max="5623" width="73.28515625" customWidth="1"/>
    <col min="5624" max="5624" width="31.42578125" bestFit="1" customWidth="1"/>
    <col min="5625" max="5625" width="51.28515625" bestFit="1" customWidth="1"/>
    <col min="5626" max="5626" width="31.42578125" customWidth="1"/>
    <col min="5627" max="5627" width="29" customWidth="1"/>
    <col min="5628" max="5628" width="28.140625" customWidth="1"/>
    <col min="5629" max="5629" width="19.140625" customWidth="1"/>
    <col min="5630" max="5631" width="25.28515625" bestFit="1" customWidth="1"/>
    <col min="5637" max="5637" width="27.28515625" customWidth="1"/>
    <col min="5877" max="5877" width="11.7109375" customWidth="1"/>
    <col min="5878" max="5878" width="2.140625" customWidth="1"/>
    <col min="5879" max="5879" width="73.28515625" customWidth="1"/>
    <col min="5880" max="5880" width="31.42578125" bestFit="1" customWidth="1"/>
    <col min="5881" max="5881" width="51.28515625" bestFit="1" customWidth="1"/>
    <col min="5882" max="5882" width="31.42578125" customWidth="1"/>
    <col min="5883" max="5883" width="29" customWidth="1"/>
    <col min="5884" max="5884" width="28.140625" customWidth="1"/>
    <col min="5885" max="5885" width="19.140625" customWidth="1"/>
    <col min="5886" max="5887" width="25.28515625" bestFit="1" customWidth="1"/>
    <col min="5893" max="5893" width="27.28515625" customWidth="1"/>
    <col min="6133" max="6133" width="11.7109375" customWidth="1"/>
    <col min="6134" max="6134" width="2.140625" customWidth="1"/>
    <col min="6135" max="6135" width="73.28515625" customWidth="1"/>
    <col min="6136" max="6136" width="31.42578125" bestFit="1" customWidth="1"/>
    <col min="6137" max="6137" width="51.28515625" bestFit="1" customWidth="1"/>
    <col min="6138" max="6138" width="31.42578125" customWidth="1"/>
    <col min="6139" max="6139" width="29" customWidth="1"/>
    <col min="6140" max="6140" width="28.140625" customWidth="1"/>
    <col min="6141" max="6141" width="19.140625" customWidth="1"/>
    <col min="6142" max="6143" width="25.28515625" bestFit="1" customWidth="1"/>
    <col min="6149" max="6149" width="27.28515625" customWidth="1"/>
    <col min="6389" max="6389" width="11.7109375" customWidth="1"/>
    <col min="6390" max="6390" width="2.140625" customWidth="1"/>
    <col min="6391" max="6391" width="73.28515625" customWidth="1"/>
    <col min="6392" max="6392" width="31.42578125" bestFit="1" customWidth="1"/>
    <col min="6393" max="6393" width="51.28515625" bestFit="1" customWidth="1"/>
    <col min="6394" max="6394" width="31.42578125" customWidth="1"/>
    <col min="6395" max="6395" width="29" customWidth="1"/>
    <col min="6396" max="6396" width="28.140625" customWidth="1"/>
    <col min="6397" max="6397" width="19.140625" customWidth="1"/>
    <col min="6398" max="6399" width="25.28515625" bestFit="1" customWidth="1"/>
    <col min="6405" max="6405" width="27.28515625" customWidth="1"/>
    <col min="6645" max="6645" width="11.7109375" customWidth="1"/>
    <col min="6646" max="6646" width="2.140625" customWidth="1"/>
    <col min="6647" max="6647" width="73.28515625" customWidth="1"/>
    <col min="6648" max="6648" width="31.42578125" bestFit="1" customWidth="1"/>
    <col min="6649" max="6649" width="51.28515625" bestFit="1" customWidth="1"/>
    <col min="6650" max="6650" width="31.42578125" customWidth="1"/>
    <col min="6651" max="6651" width="29" customWidth="1"/>
    <col min="6652" max="6652" width="28.140625" customWidth="1"/>
    <col min="6653" max="6653" width="19.140625" customWidth="1"/>
    <col min="6654" max="6655" width="25.28515625" bestFit="1" customWidth="1"/>
    <col min="6661" max="6661" width="27.28515625" customWidth="1"/>
    <col min="6901" max="6901" width="11.7109375" customWidth="1"/>
    <col min="6902" max="6902" width="2.140625" customWidth="1"/>
    <col min="6903" max="6903" width="73.28515625" customWidth="1"/>
    <col min="6904" max="6904" width="31.42578125" bestFit="1" customWidth="1"/>
    <col min="6905" max="6905" width="51.28515625" bestFit="1" customWidth="1"/>
    <col min="6906" max="6906" width="31.42578125" customWidth="1"/>
    <col min="6907" max="6907" width="29" customWidth="1"/>
    <col min="6908" max="6908" width="28.140625" customWidth="1"/>
    <col min="6909" max="6909" width="19.140625" customWidth="1"/>
    <col min="6910" max="6911" width="25.28515625" bestFit="1" customWidth="1"/>
    <col min="6917" max="6917" width="27.28515625" customWidth="1"/>
    <col min="7157" max="7157" width="11.7109375" customWidth="1"/>
    <col min="7158" max="7158" width="2.140625" customWidth="1"/>
    <col min="7159" max="7159" width="73.28515625" customWidth="1"/>
    <col min="7160" max="7160" width="31.42578125" bestFit="1" customWidth="1"/>
    <col min="7161" max="7161" width="51.28515625" bestFit="1" customWidth="1"/>
    <col min="7162" max="7162" width="31.42578125" customWidth="1"/>
    <col min="7163" max="7163" width="29" customWidth="1"/>
    <col min="7164" max="7164" width="28.140625" customWidth="1"/>
    <col min="7165" max="7165" width="19.140625" customWidth="1"/>
    <col min="7166" max="7167" width="25.28515625" bestFit="1" customWidth="1"/>
    <col min="7173" max="7173" width="27.28515625" customWidth="1"/>
    <col min="7413" max="7413" width="11.7109375" customWidth="1"/>
    <col min="7414" max="7414" width="2.140625" customWidth="1"/>
    <col min="7415" max="7415" width="73.28515625" customWidth="1"/>
    <col min="7416" max="7416" width="31.42578125" bestFit="1" customWidth="1"/>
    <col min="7417" max="7417" width="51.28515625" bestFit="1" customWidth="1"/>
    <col min="7418" max="7418" width="31.42578125" customWidth="1"/>
    <col min="7419" max="7419" width="29" customWidth="1"/>
    <col min="7420" max="7420" width="28.140625" customWidth="1"/>
    <col min="7421" max="7421" width="19.140625" customWidth="1"/>
    <col min="7422" max="7423" width="25.28515625" bestFit="1" customWidth="1"/>
    <col min="7429" max="7429" width="27.28515625" customWidth="1"/>
    <col min="7669" max="7669" width="11.7109375" customWidth="1"/>
    <col min="7670" max="7670" width="2.140625" customWidth="1"/>
    <col min="7671" max="7671" width="73.28515625" customWidth="1"/>
    <col min="7672" max="7672" width="31.42578125" bestFit="1" customWidth="1"/>
    <col min="7673" max="7673" width="51.28515625" bestFit="1" customWidth="1"/>
    <col min="7674" max="7674" width="31.42578125" customWidth="1"/>
    <col min="7675" max="7675" width="29" customWidth="1"/>
    <col min="7676" max="7676" width="28.140625" customWidth="1"/>
    <col min="7677" max="7677" width="19.140625" customWidth="1"/>
    <col min="7678" max="7679" width="25.28515625" bestFit="1" customWidth="1"/>
    <col min="7685" max="7685" width="27.28515625" customWidth="1"/>
    <col min="7925" max="7925" width="11.7109375" customWidth="1"/>
    <col min="7926" max="7926" width="2.140625" customWidth="1"/>
    <col min="7927" max="7927" width="73.28515625" customWidth="1"/>
    <col min="7928" max="7928" width="31.42578125" bestFit="1" customWidth="1"/>
    <col min="7929" max="7929" width="51.28515625" bestFit="1" customWidth="1"/>
    <col min="7930" max="7930" width="31.42578125" customWidth="1"/>
    <col min="7931" max="7931" width="29" customWidth="1"/>
    <col min="7932" max="7932" width="28.140625" customWidth="1"/>
    <col min="7933" max="7933" width="19.140625" customWidth="1"/>
    <col min="7934" max="7935" width="25.28515625" bestFit="1" customWidth="1"/>
    <col min="7941" max="7941" width="27.28515625" customWidth="1"/>
    <col min="8181" max="8181" width="11.7109375" customWidth="1"/>
    <col min="8182" max="8182" width="2.140625" customWidth="1"/>
    <col min="8183" max="8183" width="73.28515625" customWidth="1"/>
    <col min="8184" max="8184" width="31.42578125" bestFit="1" customWidth="1"/>
    <col min="8185" max="8185" width="51.28515625" bestFit="1" customWidth="1"/>
    <col min="8186" max="8186" width="31.42578125" customWidth="1"/>
    <col min="8187" max="8187" width="29" customWidth="1"/>
    <col min="8188" max="8188" width="28.140625" customWidth="1"/>
    <col min="8189" max="8189" width="19.140625" customWidth="1"/>
    <col min="8190" max="8191" width="25.28515625" bestFit="1" customWidth="1"/>
    <col min="8197" max="8197" width="27.28515625" customWidth="1"/>
    <col min="8437" max="8437" width="11.7109375" customWidth="1"/>
    <col min="8438" max="8438" width="2.140625" customWidth="1"/>
    <col min="8439" max="8439" width="73.28515625" customWidth="1"/>
    <col min="8440" max="8440" width="31.42578125" bestFit="1" customWidth="1"/>
    <col min="8441" max="8441" width="51.28515625" bestFit="1" customWidth="1"/>
    <col min="8442" max="8442" width="31.42578125" customWidth="1"/>
    <col min="8443" max="8443" width="29" customWidth="1"/>
    <col min="8444" max="8444" width="28.140625" customWidth="1"/>
    <col min="8445" max="8445" width="19.140625" customWidth="1"/>
    <col min="8446" max="8447" width="25.28515625" bestFit="1" customWidth="1"/>
    <col min="8453" max="8453" width="27.28515625" customWidth="1"/>
    <col min="8693" max="8693" width="11.7109375" customWidth="1"/>
    <col min="8694" max="8694" width="2.140625" customWidth="1"/>
    <col min="8695" max="8695" width="73.28515625" customWidth="1"/>
    <col min="8696" max="8696" width="31.42578125" bestFit="1" customWidth="1"/>
    <col min="8697" max="8697" width="51.28515625" bestFit="1" customWidth="1"/>
    <col min="8698" max="8698" width="31.42578125" customWidth="1"/>
    <col min="8699" max="8699" width="29" customWidth="1"/>
    <col min="8700" max="8700" width="28.140625" customWidth="1"/>
    <col min="8701" max="8701" width="19.140625" customWidth="1"/>
    <col min="8702" max="8703" width="25.28515625" bestFit="1" customWidth="1"/>
    <col min="8709" max="8709" width="27.28515625" customWidth="1"/>
    <col min="8949" max="8949" width="11.7109375" customWidth="1"/>
    <col min="8950" max="8950" width="2.140625" customWidth="1"/>
    <col min="8951" max="8951" width="73.28515625" customWidth="1"/>
    <col min="8952" max="8952" width="31.42578125" bestFit="1" customWidth="1"/>
    <col min="8953" max="8953" width="51.28515625" bestFit="1" customWidth="1"/>
    <col min="8954" max="8954" width="31.42578125" customWidth="1"/>
    <col min="8955" max="8955" width="29" customWidth="1"/>
    <col min="8956" max="8956" width="28.140625" customWidth="1"/>
    <col min="8957" max="8957" width="19.140625" customWidth="1"/>
    <col min="8958" max="8959" width="25.28515625" bestFit="1" customWidth="1"/>
    <col min="8965" max="8965" width="27.28515625" customWidth="1"/>
    <col min="9205" max="9205" width="11.7109375" customWidth="1"/>
    <col min="9206" max="9206" width="2.140625" customWidth="1"/>
    <col min="9207" max="9207" width="73.28515625" customWidth="1"/>
    <col min="9208" max="9208" width="31.42578125" bestFit="1" customWidth="1"/>
    <col min="9209" max="9209" width="51.28515625" bestFit="1" customWidth="1"/>
    <col min="9210" max="9210" width="31.42578125" customWidth="1"/>
    <col min="9211" max="9211" width="29" customWidth="1"/>
    <col min="9212" max="9212" width="28.140625" customWidth="1"/>
    <col min="9213" max="9213" width="19.140625" customWidth="1"/>
    <col min="9214" max="9215" width="25.28515625" bestFit="1" customWidth="1"/>
    <col min="9221" max="9221" width="27.28515625" customWidth="1"/>
    <col min="9461" max="9461" width="11.7109375" customWidth="1"/>
    <col min="9462" max="9462" width="2.140625" customWidth="1"/>
    <col min="9463" max="9463" width="73.28515625" customWidth="1"/>
    <col min="9464" max="9464" width="31.42578125" bestFit="1" customWidth="1"/>
    <col min="9465" max="9465" width="51.28515625" bestFit="1" customWidth="1"/>
    <col min="9466" max="9466" width="31.42578125" customWidth="1"/>
    <col min="9467" max="9467" width="29" customWidth="1"/>
    <col min="9468" max="9468" width="28.140625" customWidth="1"/>
    <col min="9469" max="9469" width="19.140625" customWidth="1"/>
    <col min="9470" max="9471" width="25.28515625" bestFit="1" customWidth="1"/>
    <col min="9477" max="9477" width="27.28515625" customWidth="1"/>
    <col min="9717" max="9717" width="11.7109375" customWidth="1"/>
    <col min="9718" max="9718" width="2.140625" customWidth="1"/>
    <col min="9719" max="9719" width="73.28515625" customWidth="1"/>
    <col min="9720" max="9720" width="31.42578125" bestFit="1" customWidth="1"/>
    <col min="9721" max="9721" width="51.28515625" bestFit="1" customWidth="1"/>
    <col min="9722" max="9722" width="31.42578125" customWidth="1"/>
    <col min="9723" max="9723" width="29" customWidth="1"/>
    <col min="9724" max="9724" width="28.140625" customWidth="1"/>
    <col min="9725" max="9725" width="19.140625" customWidth="1"/>
    <col min="9726" max="9727" width="25.28515625" bestFit="1" customWidth="1"/>
    <col min="9733" max="9733" width="27.28515625" customWidth="1"/>
    <col min="9973" max="9973" width="11.7109375" customWidth="1"/>
    <col min="9974" max="9974" width="2.140625" customWidth="1"/>
    <col min="9975" max="9975" width="73.28515625" customWidth="1"/>
    <col min="9976" max="9976" width="31.42578125" bestFit="1" customWidth="1"/>
    <col min="9977" max="9977" width="51.28515625" bestFit="1" customWidth="1"/>
    <col min="9978" max="9978" width="31.42578125" customWidth="1"/>
    <col min="9979" max="9979" width="29" customWidth="1"/>
    <col min="9980" max="9980" width="28.140625" customWidth="1"/>
    <col min="9981" max="9981" width="19.140625" customWidth="1"/>
    <col min="9982" max="9983" width="25.28515625" bestFit="1" customWidth="1"/>
    <col min="9989" max="9989" width="27.28515625" customWidth="1"/>
    <col min="10229" max="10229" width="11.7109375" customWidth="1"/>
    <col min="10230" max="10230" width="2.140625" customWidth="1"/>
    <col min="10231" max="10231" width="73.28515625" customWidth="1"/>
    <col min="10232" max="10232" width="31.42578125" bestFit="1" customWidth="1"/>
    <col min="10233" max="10233" width="51.28515625" bestFit="1" customWidth="1"/>
    <col min="10234" max="10234" width="31.42578125" customWidth="1"/>
    <col min="10235" max="10235" width="29" customWidth="1"/>
    <col min="10236" max="10236" width="28.140625" customWidth="1"/>
    <col min="10237" max="10237" width="19.140625" customWidth="1"/>
    <col min="10238" max="10239" width="25.28515625" bestFit="1" customWidth="1"/>
    <col min="10245" max="10245" width="27.28515625" customWidth="1"/>
    <col min="10485" max="10485" width="11.7109375" customWidth="1"/>
    <col min="10486" max="10486" width="2.140625" customWidth="1"/>
    <col min="10487" max="10487" width="73.28515625" customWidth="1"/>
    <col min="10488" max="10488" width="31.42578125" bestFit="1" customWidth="1"/>
    <col min="10489" max="10489" width="51.28515625" bestFit="1" customWidth="1"/>
    <col min="10490" max="10490" width="31.42578125" customWidth="1"/>
    <col min="10491" max="10491" width="29" customWidth="1"/>
    <col min="10492" max="10492" width="28.140625" customWidth="1"/>
    <col min="10493" max="10493" width="19.140625" customWidth="1"/>
    <col min="10494" max="10495" width="25.28515625" bestFit="1" customWidth="1"/>
    <col min="10501" max="10501" width="27.28515625" customWidth="1"/>
    <col min="10741" max="10741" width="11.7109375" customWidth="1"/>
    <col min="10742" max="10742" width="2.140625" customWidth="1"/>
    <col min="10743" max="10743" width="73.28515625" customWidth="1"/>
    <col min="10744" max="10744" width="31.42578125" bestFit="1" customWidth="1"/>
    <col min="10745" max="10745" width="51.28515625" bestFit="1" customWidth="1"/>
    <col min="10746" max="10746" width="31.42578125" customWidth="1"/>
    <col min="10747" max="10747" width="29" customWidth="1"/>
    <col min="10748" max="10748" width="28.140625" customWidth="1"/>
    <col min="10749" max="10749" width="19.140625" customWidth="1"/>
    <col min="10750" max="10751" width="25.28515625" bestFit="1" customWidth="1"/>
    <col min="10757" max="10757" width="27.28515625" customWidth="1"/>
    <col min="10997" max="10997" width="11.7109375" customWidth="1"/>
    <col min="10998" max="10998" width="2.140625" customWidth="1"/>
    <col min="10999" max="10999" width="73.28515625" customWidth="1"/>
    <col min="11000" max="11000" width="31.42578125" bestFit="1" customWidth="1"/>
    <col min="11001" max="11001" width="51.28515625" bestFit="1" customWidth="1"/>
    <col min="11002" max="11002" width="31.42578125" customWidth="1"/>
    <col min="11003" max="11003" width="29" customWidth="1"/>
    <col min="11004" max="11004" width="28.140625" customWidth="1"/>
    <col min="11005" max="11005" width="19.140625" customWidth="1"/>
    <col min="11006" max="11007" width="25.28515625" bestFit="1" customWidth="1"/>
    <col min="11013" max="11013" width="27.28515625" customWidth="1"/>
    <col min="11253" max="11253" width="11.7109375" customWidth="1"/>
    <col min="11254" max="11254" width="2.140625" customWidth="1"/>
    <col min="11255" max="11255" width="73.28515625" customWidth="1"/>
    <col min="11256" max="11256" width="31.42578125" bestFit="1" customWidth="1"/>
    <col min="11257" max="11257" width="51.28515625" bestFit="1" customWidth="1"/>
    <col min="11258" max="11258" width="31.42578125" customWidth="1"/>
    <col min="11259" max="11259" width="29" customWidth="1"/>
    <col min="11260" max="11260" width="28.140625" customWidth="1"/>
    <col min="11261" max="11261" width="19.140625" customWidth="1"/>
    <col min="11262" max="11263" width="25.28515625" bestFit="1" customWidth="1"/>
    <col min="11269" max="11269" width="27.28515625" customWidth="1"/>
    <col min="11509" max="11509" width="11.7109375" customWidth="1"/>
    <col min="11510" max="11510" width="2.140625" customWidth="1"/>
    <col min="11511" max="11511" width="73.28515625" customWidth="1"/>
    <col min="11512" max="11512" width="31.42578125" bestFit="1" customWidth="1"/>
    <col min="11513" max="11513" width="51.28515625" bestFit="1" customWidth="1"/>
    <col min="11514" max="11514" width="31.42578125" customWidth="1"/>
    <col min="11515" max="11515" width="29" customWidth="1"/>
    <col min="11516" max="11516" width="28.140625" customWidth="1"/>
    <col min="11517" max="11517" width="19.140625" customWidth="1"/>
    <col min="11518" max="11519" width="25.28515625" bestFit="1" customWidth="1"/>
    <col min="11525" max="11525" width="27.28515625" customWidth="1"/>
    <col min="11765" max="11765" width="11.7109375" customWidth="1"/>
    <col min="11766" max="11766" width="2.140625" customWidth="1"/>
    <col min="11767" max="11767" width="73.28515625" customWidth="1"/>
    <col min="11768" max="11768" width="31.42578125" bestFit="1" customWidth="1"/>
    <col min="11769" max="11769" width="51.28515625" bestFit="1" customWidth="1"/>
    <col min="11770" max="11770" width="31.42578125" customWidth="1"/>
    <col min="11771" max="11771" width="29" customWidth="1"/>
    <col min="11772" max="11772" width="28.140625" customWidth="1"/>
    <col min="11773" max="11773" width="19.140625" customWidth="1"/>
    <col min="11774" max="11775" width="25.28515625" bestFit="1" customWidth="1"/>
    <col min="11781" max="11781" width="27.28515625" customWidth="1"/>
    <col min="12021" max="12021" width="11.7109375" customWidth="1"/>
    <col min="12022" max="12022" width="2.140625" customWidth="1"/>
    <col min="12023" max="12023" width="73.28515625" customWidth="1"/>
    <col min="12024" max="12024" width="31.42578125" bestFit="1" customWidth="1"/>
    <col min="12025" max="12025" width="51.28515625" bestFit="1" customWidth="1"/>
    <col min="12026" max="12026" width="31.42578125" customWidth="1"/>
    <col min="12027" max="12027" width="29" customWidth="1"/>
    <col min="12028" max="12028" width="28.140625" customWidth="1"/>
    <col min="12029" max="12029" width="19.140625" customWidth="1"/>
    <col min="12030" max="12031" width="25.28515625" bestFit="1" customWidth="1"/>
    <col min="12037" max="12037" width="27.28515625" customWidth="1"/>
    <col min="12277" max="12277" width="11.7109375" customWidth="1"/>
    <col min="12278" max="12278" width="2.140625" customWidth="1"/>
    <col min="12279" max="12279" width="73.28515625" customWidth="1"/>
    <col min="12280" max="12280" width="31.42578125" bestFit="1" customWidth="1"/>
    <col min="12281" max="12281" width="51.28515625" bestFit="1" customWidth="1"/>
    <col min="12282" max="12282" width="31.42578125" customWidth="1"/>
    <col min="12283" max="12283" width="29" customWidth="1"/>
    <col min="12284" max="12284" width="28.140625" customWidth="1"/>
    <col min="12285" max="12285" width="19.140625" customWidth="1"/>
    <col min="12286" max="12287" width="25.28515625" bestFit="1" customWidth="1"/>
    <col min="12293" max="12293" width="27.28515625" customWidth="1"/>
    <col min="12533" max="12533" width="11.7109375" customWidth="1"/>
    <col min="12534" max="12534" width="2.140625" customWidth="1"/>
    <col min="12535" max="12535" width="73.28515625" customWidth="1"/>
    <col min="12536" max="12536" width="31.42578125" bestFit="1" customWidth="1"/>
    <col min="12537" max="12537" width="51.28515625" bestFit="1" customWidth="1"/>
    <col min="12538" max="12538" width="31.42578125" customWidth="1"/>
    <col min="12539" max="12539" width="29" customWidth="1"/>
    <col min="12540" max="12540" width="28.140625" customWidth="1"/>
    <col min="12541" max="12541" width="19.140625" customWidth="1"/>
    <col min="12542" max="12543" width="25.28515625" bestFit="1" customWidth="1"/>
    <col min="12549" max="12549" width="27.28515625" customWidth="1"/>
    <col min="12789" max="12789" width="11.7109375" customWidth="1"/>
    <col min="12790" max="12790" width="2.140625" customWidth="1"/>
    <col min="12791" max="12791" width="73.28515625" customWidth="1"/>
    <col min="12792" max="12792" width="31.42578125" bestFit="1" customWidth="1"/>
    <col min="12793" max="12793" width="51.28515625" bestFit="1" customWidth="1"/>
    <col min="12794" max="12794" width="31.42578125" customWidth="1"/>
    <col min="12795" max="12795" width="29" customWidth="1"/>
    <col min="12796" max="12796" width="28.140625" customWidth="1"/>
    <col min="12797" max="12797" width="19.140625" customWidth="1"/>
    <col min="12798" max="12799" width="25.28515625" bestFit="1" customWidth="1"/>
    <col min="12805" max="12805" width="27.28515625" customWidth="1"/>
    <col min="13045" max="13045" width="11.7109375" customWidth="1"/>
    <col min="13046" max="13046" width="2.140625" customWidth="1"/>
    <col min="13047" max="13047" width="73.28515625" customWidth="1"/>
    <col min="13048" max="13048" width="31.42578125" bestFit="1" customWidth="1"/>
    <col min="13049" max="13049" width="51.28515625" bestFit="1" customWidth="1"/>
    <col min="13050" max="13050" width="31.42578125" customWidth="1"/>
    <col min="13051" max="13051" width="29" customWidth="1"/>
    <col min="13052" max="13052" width="28.140625" customWidth="1"/>
    <col min="13053" max="13053" width="19.140625" customWidth="1"/>
    <col min="13054" max="13055" width="25.28515625" bestFit="1" customWidth="1"/>
    <col min="13061" max="13061" width="27.28515625" customWidth="1"/>
    <col min="13301" max="13301" width="11.7109375" customWidth="1"/>
    <col min="13302" max="13302" width="2.140625" customWidth="1"/>
    <col min="13303" max="13303" width="73.28515625" customWidth="1"/>
    <col min="13304" max="13304" width="31.42578125" bestFit="1" customWidth="1"/>
    <col min="13305" max="13305" width="51.28515625" bestFit="1" customWidth="1"/>
    <col min="13306" max="13306" width="31.42578125" customWidth="1"/>
    <col min="13307" max="13307" width="29" customWidth="1"/>
    <col min="13308" max="13308" width="28.140625" customWidth="1"/>
    <col min="13309" max="13309" width="19.140625" customWidth="1"/>
    <col min="13310" max="13311" width="25.28515625" bestFit="1" customWidth="1"/>
    <col min="13317" max="13317" width="27.28515625" customWidth="1"/>
    <col min="13557" max="13557" width="11.7109375" customWidth="1"/>
    <col min="13558" max="13558" width="2.140625" customWidth="1"/>
    <col min="13559" max="13559" width="73.28515625" customWidth="1"/>
    <col min="13560" max="13560" width="31.42578125" bestFit="1" customWidth="1"/>
    <col min="13561" max="13561" width="51.28515625" bestFit="1" customWidth="1"/>
    <col min="13562" max="13562" width="31.42578125" customWidth="1"/>
    <col min="13563" max="13563" width="29" customWidth="1"/>
    <col min="13564" max="13564" width="28.140625" customWidth="1"/>
    <col min="13565" max="13565" width="19.140625" customWidth="1"/>
    <col min="13566" max="13567" width="25.28515625" bestFit="1" customWidth="1"/>
    <col min="13573" max="13573" width="27.28515625" customWidth="1"/>
    <col min="13813" max="13813" width="11.7109375" customWidth="1"/>
    <col min="13814" max="13814" width="2.140625" customWidth="1"/>
    <col min="13815" max="13815" width="73.28515625" customWidth="1"/>
    <col min="13816" max="13816" width="31.42578125" bestFit="1" customWidth="1"/>
    <col min="13817" max="13817" width="51.28515625" bestFit="1" customWidth="1"/>
    <col min="13818" max="13818" width="31.42578125" customWidth="1"/>
    <col min="13819" max="13819" width="29" customWidth="1"/>
    <col min="13820" max="13820" width="28.140625" customWidth="1"/>
    <col min="13821" max="13821" width="19.140625" customWidth="1"/>
    <col min="13822" max="13823" width="25.28515625" bestFit="1" customWidth="1"/>
    <col min="13829" max="13829" width="27.28515625" customWidth="1"/>
    <col min="14069" max="14069" width="11.7109375" customWidth="1"/>
    <col min="14070" max="14070" width="2.140625" customWidth="1"/>
    <col min="14071" max="14071" width="73.28515625" customWidth="1"/>
    <col min="14072" max="14072" width="31.42578125" bestFit="1" customWidth="1"/>
    <col min="14073" max="14073" width="51.28515625" bestFit="1" customWidth="1"/>
    <col min="14074" max="14074" width="31.42578125" customWidth="1"/>
    <col min="14075" max="14075" width="29" customWidth="1"/>
    <col min="14076" max="14076" width="28.140625" customWidth="1"/>
    <col min="14077" max="14077" width="19.140625" customWidth="1"/>
    <col min="14078" max="14079" width="25.28515625" bestFit="1" customWidth="1"/>
    <col min="14085" max="14085" width="27.28515625" customWidth="1"/>
    <col min="14325" max="14325" width="11.7109375" customWidth="1"/>
    <col min="14326" max="14326" width="2.140625" customWidth="1"/>
    <col min="14327" max="14327" width="73.28515625" customWidth="1"/>
    <col min="14328" max="14328" width="31.42578125" bestFit="1" customWidth="1"/>
    <col min="14329" max="14329" width="51.28515625" bestFit="1" customWidth="1"/>
    <col min="14330" max="14330" width="31.42578125" customWidth="1"/>
    <col min="14331" max="14331" width="29" customWidth="1"/>
    <col min="14332" max="14332" width="28.140625" customWidth="1"/>
    <col min="14333" max="14333" width="19.140625" customWidth="1"/>
    <col min="14334" max="14335" width="25.28515625" bestFit="1" customWidth="1"/>
    <col min="14341" max="14341" width="27.28515625" customWidth="1"/>
    <col min="14581" max="14581" width="11.7109375" customWidth="1"/>
    <col min="14582" max="14582" width="2.140625" customWidth="1"/>
    <col min="14583" max="14583" width="73.28515625" customWidth="1"/>
    <col min="14584" max="14584" width="31.42578125" bestFit="1" customWidth="1"/>
    <col min="14585" max="14585" width="51.28515625" bestFit="1" customWidth="1"/>
    <col min="14586" max="14586" width="31.42578125" customWidth="1"/>
    <col min="14587" max="14587" width="29" customWidth="1"/>
    <col min="14588" max="14588" width="28.140625" customWidth="1"/>
    <col min="14589" max="14589" width="19.140625" customWidth="1"/>
    <col min="14590" max="14591" width="25.28515625" bestFit="1" customWidth="1"/>
    <col min="14597" max="14597" width="27.28515625" customWidth="1"/>
    <col min="14837" max="14837" width="11.7109375" customWidth="1"/>
    <col min="14838" max="14838" width="2.140625" customWidth="1"/>
    <col min="14839" max="14839" width="73.28515625" customWidth="1"/>
    <col min="14840" max="14840" width="31.42578125" bestFit="1" customWidth="1"/>
    <col min="14841" max="14841" width="51.28515625" bestFit="1" customWidth="1"/>
    <col min="14842" max="14842" width="31.42578125" customWidth="1"/>
    <col min="14843" max="14843" width="29" customWidth="1"/>
    <col min="14844" max="14844" width="28.140625" customWidth="1"/>
    <col min="14845" max="14845" width="19.140625" customWidth="1"/>
    <col min="14846" max="14847" width="25.28515625" bestFit="1" customWidth="1"/>
    <col min="14853" max="14853" width="27.28515625" customWidth="1"/>
    <col min="15093" max="15093" width="11.7109375" customWidth="1"/>
    <col min="15094" max="15094" width="2.140625" customWidth="1"/>
    <col min="15095" max="15095" width="73.28515625" customWidth="1"/>
    <col min="15096" max="15096" width="31.42578125" bestFit="1" customWidth="1"/>
    <col min="15097" max="15097" width="51.28515625" bestFit="1" customWidth="1"/>
    <col min="15098" max="15098" width="31.42578125" customWidth="1"/>
    <col min="15099" max="15099" width="29" customWidth="1"/>
    <col min="15100" max="15100" width="28.140625" customWidth="1"/>
    <col min="15101" max="15101" width="19.140625" customWidth="1"/>
    <col min="15102" max="15103" width="25.28515625" bestFit="1" customWidth="1"/>
    <col min="15109" max="15109" width="27.28515625" customWidth="1"/>
    <col min="15349" max="15349" width="11.7109375" customWidth="1"/>
    <col min="15350" max="15350" width="2.140625" customWidth="1"/>
    <col min="15351" max="15351" width="73.28515625" customWidth="1"/>
    <col min="15352" max="15352" width="31.42578125" bestFit="1" customWidth="1"/>
    <col min="15353" max="15353" width="51.28515625" bestFit="1" customWidth="1"/>
    <col min="15354" max="15354" width="31.42578125" customWidth="1"/>
    <col min="15355" max="15355" width="29" customWidth="1"/>
    <col min="15356" max="15356" width="28.140625" customWidth="1"/>
    <col min="15357" max="15357" width="19.140625" customWidth="1"/>
    <col min="15358" max="15359" width="25.28515625" bestFit="1" customWidth="1"/>
    <col min="15365" max="15365" width="27.28515625" customWidth="1"/>
    <col min="15605" max="15605" width="11.7109375" customWidth="1"/>
    <col min="15606" max="15606" width="2.140625" customWidth="1"/>
    <col min="15607" max="15607" width="73.28515625" customWidth="1"/>
    <col min="15608" max="15608" width="31.42578125" bestFit="1" customWidth="1"/>
    <col min="15609" max="15609" width="51.28515625" bestFit="1" customWidth="1"/>
    <col min="15610" max="15610" width="31.42578125" customWidth="1"/>
    <col min="15611" max="15611" width="29" customWidth="1"/>
    <col min="15612" max="15612" width="28.140625" customWidth="1"/>
    <col min="15613" max="15613" width="19.140625" customWidth="1"/>
    <col min="15614" max="15615" width="25.28515625" bestFit="1" customWidth="1"/>
    <col min="15621" max="15621" width="27.28515625" customWidth="1"/>
    <col min="15861" max="15861" width="11.7109375" customWidth="1"/>
    <col min="15862" max="15862" width="2.140625" customWidth="1"/>
    <col min="15863" max="15863" width="73.28515625" customWidth="1"/>
    <col min="15864" max="15864" width="31.42578125" bestFit="1" customWidth="1"/>
    <col min="15865" max="15865" width="51.28515625" bestFit="1" customWidth="1"/>
    <col min="15866" max="15866" width="31.42578125" customWidth="1"/>
    <col min="15867" max="15867" width="29" customWidth="1"/>
    <col min="15868" max="15868" width="28.140625" customWidth="1"/>
    <col min="15869" max="15869" width="19.140625" customWidth="1"/>
    <col min="15870" max="15871" width="25.28515625" bestFit="1" customWidth="1"/>
    <col min="15877" max="15877" width="27.28515625" customWidth="1"/>
    <col min="16117" max="16117" width="11.7109375" customWidth="1"/>
    <col min="16118" max="16118" width="2.140625" customWidth="1"/>
    <col min="16119" max="16119" width="73.28515625" customWidth="1"/>
    <col min="16120" max="16120" width="31.42578125" bestFit="1" customWidth="1"/>
    <col min="16121" max="16121" width="51.28515625" bestFit="1" customWidth="1"/>
    <col min="16122" max="16122" width="31.42578125" customWidth="1"/>
    <col min="16123" max="16123" width="29" customWidth="1"/>
    <col min="16124" max="16124" width="28.140625" customWidth="1"/>
    <col min="16125" max="16125" width="19.140625" customWidth="1"/>
    <col min="16126" max="16127" width="25.28515625" bestFit="1" customWidth="1"/>
    <col min="16133" max="16133" width="27.28515625" customWidth="1"/>
  </cols>
  <sheetData>
    <row r="1" spans="1:5" ht="42.75" customHeight="1" x14ac:dyDescent="0.2">
      <c r="A1" s="28" t="s">
        <v>0</v>
      </c>
      <c r="B1" s="28"/>
      <c r="C1" s="28"/>
      <c r="D1" s="28"/>
      <c r="E1" s="28"/>
    </row>
    <row r="2" spans="1:5" ht="25.5" customHeight="1" x14ac:dyDescent="0.2">
      <c r="A2" s="28" t="s">
        <v>1</v>
      </c>
      <c r="B2" s="28"/>
      <c r="C2" s="28"/>
      <c r="D2" s="28"/>
      <c r="E2" s="28"/>
    </row>
    <row r="3" spans="1:5" ht="40.5" customHeight="1" x14ac:dyDescent="0.2">
      <c r="A3" s="28" t="s">
        <v>2</v>
      </c>
      <c r="B3" s="28"/>
      <c r="C3" s="28"/>
      <c r="D3" s="28"/>
      <c r="E3" s="28"/>
    </row>
    <row r="4" spans="1:5" ht="22.5" customHeight="1" x14ac:dyDescent="0.2">
      <c r="A4" s="2"/>
      <c r="B4" s="2"/>
      <c r="C4" s="2"/>
      <c r="D4" s="2"/>
      <c r="E4" s="2"/>
    </row>
    <row r="5" spans="1:5" ht="30.75" customHeight="1" x14ac:dyDescent="0.45">
      <c r="A5" s="29" t="s">
        <v>3</v>
      </c>
      <c r="B5" s="29"/>
      <c r="C5" s="29"/>
      <c r="D5" s="29"/>
      <c r="E5" s="29"/>
    </row>
    <row r="6" spans="1:5" ht="23.25" x14ac:dyDescent="0.35">
      <c r="A6" s="3" t="s">
        <v>4</v>
      </c>
      <c r="B6" s="4"/>
      <c r="C6" s="5"/>
      <c r="D6" s="5"/>
      <c r="E6" s="5"/>
    </row>
    <row r="7" spans="1:5" x14ac:dyDescent="0.2">
      <c r="E7" s="1"/>
    </row>
    <row r="8" spans="1:5" ht="23.25" x14ac:dyDescent="0.35">
      <c r="C8" s="3" t="s">
        <v>5</v>
      </c>
      <c r="D8" s="6"/>
      <c r="E8" s="6"/>
    </row>
    <row r="9" spans="1:5" ht="23.25" x14ac:dyDescent="0.35">
      <c r="C9" s="7" t="s">
        <v>6</v>
      </c>
      <c r="D9" s="8">
        <f>354093660.33+2112269.35</f>
        <v>356205929.68000001</v>
      </c>
      <c r="E9" s="9"/>
    </row>
    <row r="10" spans="1:5" ht="23.25" x14ac:dyDescent="0.35">
      <c r="C10" s="7" t="s">
        <v>7</v>
      </c>
      <c r="D10" s="8">
        <f>14998043.26+84427.24</f>
        <v>15082470.5</v>
      </c>
      <c r="E10" s="10"/>
    </row>
    <row r="11" spans="1:5" ht="23.25" x14ac:dyDescent="0.35">
      <c r="C11" s="7" t="s">
        <v>8</v>
      </c>
      <c r="D11" s="8">
        <v>13298374.310000001</v>
      </c>
      <c r="E11" s="10"/>
    </row>
    <row r="12" spans="1:5" ht="23.25" x14ac:dyDescent="0.35">
      <c r="C12" s="7" t="s">
        <v>9</v>
      </c>
      <c r="D12" s="8">
        <f>158494445.13+1599901.56</f>
        <v>160094346.69</v>
      </c>
      <c r="E12" s="6"/>
    </row>
    <row r="13" spans="1:5" ht="23.25" x14ac:dyDescent="0.35">
      <c r="C13" s="7" t="s">
        <v>10</v>
      </c>
      <c r="D13" s="8">
        <f>2211848.49+1045087.24</f>
        <v>3256935.7300000004</v>
      </c>
      <c r="E13" s="6"/>
    </row>
    <row r="14" spans="1:5" ht="23.25" x14ac:dyDescent="0.35">
      <c r="C14" s="7" t="s">
        <v>11</v>
      </c>
      <c r="D14" s="8">
        <f>186901226.24+1226862.31</f>
        <v>188128088.55000001</v>
      </c>
      <c r="E14" s="6"/>
    </row>
    <row r="15" spans="1:5" ht="23.25" x14ac:dyDescent="0.35">
      <c r="C15" s="7" t="s">
        <v>12</v>
      </c>
      <c r="D15" s="8">
        <v>19541.22</v>
      </c>
      <c r="E15" s="6"/>
    </row>
    <row r="16" spans="1:5" ht="23.25" x14ac:dyDescent="0.35">
      <c r="C16" s="7" t="s">
        <v>13</v>
      </c>
      <c r="D16" s="8">
        <f>8792676.32+401651.78</f>
        <v>9194328.0999999996</v>
      </c>
      <c r="E16" s="6"/>
    </row>
    <row r="17" spans="3:5" ht="23.25" x14ac:dyDescent="0.35">
      <c r="C17" s="7" t="s">
        <v>14</v>
      </c>
      <c r="D17" s="8">
        <f>676152.59+17831.09</f>
        <v>693983.67999999993</v>
      </c>
      <c r="E17" s="11"/>
    </row>
    <row r="18" spans="3:5" ht="23.25" x14ac:dyDescent="0.35">
      <c r="C18" s="7" t="s">
        <v>15</v>
      </c>
      <c r="D18" s="8">
        <f>5059763.68+39078</f>
        <v>5098841.68</v>
      </c>
      <c r="E18" s="11"/>
    </row>
    <row r="19" spans="3:5" ht="23.25" x14ac:dyDescent="0.35">
      <c r="C19" s="7" t="s">
        <v>16</v>
      </c>
      <c r="D19" s="8">
        <v>556621.9</v>
      </c>
      <c r="E19" s="11"/>
    </row>
    <row r="20" spans="3:5" ht="23.25" x14ac:dyDescent="0.35">
      <c r="C20" s="7" t="s">
        <v>17</v>
      </c>
      <c r="D20" s="8">
        <f>614740.14+47.04</f>
        <v>614787.18000000005</v>
      </c>
      <c r="E20" s="12"/>
    </row>
    <row r="21" spans="3:5" ht="23.25" x14ac:dyDescent="0.35">
      <c r="C21" s="7" t="s">
        <v>18</v>
      </c>
      <c r="D21" s="8">
        <v>0</v>
      </c>
      <c r="E21" s="12"/>
    </row>
    <row r="22" spans="3:5" ht="23.25" x14ac:dyDescent="0.35">
      <c r="C22" s="7" t="s">
        <v>19</v>
      </c>
      <c r="D22" s="8">
        <v>1026183.93</v>
      </c>
      <c r="E22" s="13"/>
    </row>
    <row r="23" spans="3:5" ht="23.25" x14ac:dyDescent="0.35">
      <c r="C23" s="7"/>
      <c r="D23" s="8"/>
      <c r="E23" s="14"/>
    </row>
    <row r="24" spans="3:5" ht="23.25" x14ac:dyDescent="0.35">
      <c r="C24" s="7"/>
      <c r="D24" s="6"/>
    </row>
    <row r="25" spans="3:5" ht="23.25" hidden="1" x14ac:dyDescent="0.35">
      <c r="C25" s="3" t="s">
        <v>20</v>
      </c>
      <c r="D25" s="6"/>
      <c r="E25" s="15"/>
    </row>
    <row r="26" spans="3:5" ht="23.25" hidden="1" x14ac:dyDescent="0.35">
      <c r="C26" s="7" t="s">
        <v>21</v>
      </c>
      <c r="D26" s="6">
        <v>0</v>
      </c>
      <c r="E26" s="15"/>
    </row>
    <row r="27" spans="3:5" ht="23.25" hidden="1" x14ac:dyDescent="0.35">
      <c r="C27" s="7" t="s">
        <v>22</v>
      </c>
      <c r="D27" s="6">
        <v>0</v>
      </c>
      <c r="E27" s="15"/>
    </row>
    <row r="28" spans="3:5" ht="23.25" hidden="1" x14ac:dyDescent="0.35">
      <c r="C28" s="7" t="s">
        <v>23</v>
      </c>
      <c r="D28" s="8">
        <v>0</v>
      </c>
      <c r="E28" s="16"/>
    </row>
    <row r="29" spans="3:5" ht="23.25" x14ac:dyDescent="0.35">
      <c r="C29" s="7"/>
      <c r="D29" s="8"/>
      <c r="E29" s="17">
        <f>SUM(D8:D22)</f>
        <v>753270433.14999986</v>
      </c>
    </row>
    <row r="30" spans="3:5" ht="23.25" x14ac:dyDescent="0.35">
      <c r="C30" s="3" t="s">
        <v>24</v>
      </c>
      <c r="D30" s="8"/>
      <c r="E30" s="15"/>
    </row>
    <row r="31" spans="3:5" ht="23.25" x14ac:dyDescent="0.35">
      <c r="C31" s="7" t="s">
        <v>25</v>
      </c>
      <c r="D31" s="8">
        <v>401184019.74000001</v>
      </c>
      <c r="E31" s="15"/>
    </row>
    <row r="32" spans="3:5" ht="23.25" x14ac:dyDescent="0.35">
      <c r="C32" s="7" t="s">
        <v>26</v>
      </c>
      <c r="D32" s="8">
        <v>150336585.12</v>
      </c>
      <c r="E32" s="18"/>
    </row>
    <row r="33" spans="3:5" ht="23.25" x14ac:dyDescent="0.35">
      <c r="C33" s="16" t="s">
        <v>27</v>
      </c>
      <c r="D33" s="18">
        <v>136244760.98999998</v>
      </c>
      <c r="E33" s="6"/>
    </row>
    <row r="34" spans="3:5" ht="23.25" x14ac:dyDescent="0.35">
      <c r="C34" s="16" t="s">
        <v>28</v>
      </c>
      <c r="D34" s="8">
        <v>634467.26</v>
      </c>
      <c r="E34" s="6"/>
    </row>
    <row r="35" spans="3:5" ht="23.25" x14ac:dyDescent="0.35">
      <c r="C35" s="16" t="s">
        <v>29</v>
      </c>
      <c r="D35" s="8">
        <v>31898544.329999998</v>
      </c>
      <c r="E35" s="6"/>
    </row>
    <row r="36" spans="3:5" ht="23.25" hidden="1" x14ac:dyDescent="0.35">
      <c r="C36" s="16" t="s">
        <v>30</v>
      </c>
      <c r="D36" s="8">
        <v>0</v>
      </c>
      <c r="E36" s="6"/>
    </row>
    <row r="37" spans="3:5" ht="23.25" hidden="1" x14ac:dyDescent="0.35">
      <c r="C37" s="16" t="s">
        <v>31</v>
      </c>
      <c r="D37" s="8">
        <v>0</v>
      </c>
      <c r="E37" s="6"/>
    </row>
    <row r="38" spans="3:5" ht="23.25" x14ac:dyDescent="0.35">
      <c r="C38" s="16"/>
      <c r="D38" s="7"/>
      <c r="E38" s="11">
        <f>SUM(D31:D37)</f>
        <v>720298377.44000006</v>
      </c>
    </row>
    <row r="39" spans="3:5" ht="35.25" customHeight="1" x14ac:dyDescent="0.35">
      <c r="C39" s="19" t="s">
        <v>32</v>
      </c>
      <c r="D39" s="8"/>
      <c r="E39" s="6"/>
    </row>
    <row r="40" spans="3:5" ht="23.25" x14ac:dyDescent="0.35">
      <c r="C40" s="16" t="s">
        <v>33</v>
      </c>
      <c r="D40" s="8">
        <v>0</v>
      </c>
      <c r="E40" s="18"/>
    </row>
    <row r="41" spans="3:5" ht="23.25" x14ac:dyDescent="0.35">
      <c r="C41" s="16" t="s">
        <v>34</v>
      </c>
      <c r="D41" s="20">
        <v>7182.36</v>
      </c>
      <c r="E41" s="18"/>
    </row>
    <row r="42" spans="3:5" ht="23.25" x14ac:dyDescent="0.35">
      <c r="C42" s="16" t="s">
        <v>35</v>
      </c>
      <c r="D42" s="8">
        <v>345.13</v>
      </c>
      <c r="E42" s="7" t="s">
        <v>36</v>
      </c>
    </row>
    <row r="43" spans="3:5" ht="23.25" x14ac:dyDescent="0.35">
      <c r="C43" s="7" t="s">
        <v>37</v>
      </c>
      <c r="D43" s="8">
        <v>419.37</v>
      </c>
      <c r="E43" s="7"/>
    </row>
    <row r="44" spans="3:5" ht="23.25" x14ac:dyDescent="0.35">
      <c r="C44" s="7" t="s">
        <v>38</v>
      </c>
      <c r="D44" s="8">
        <v>938.02</v>
      </c>
      <c r="E44" s="7"/>
    </row>
    <row r="45" spans="3:5" ht="23.25" x14ac:dyDescent="0.35">
      <c r="C45" s="7" t="s">
        <v>39</v>
      </c>
      <c r="D45" s="8">
        <v>135.6</v>
      </c>
      <c r="E45" s="18"/>
    </row>
    <row r="46" spans="3:5" ht="23.25" x14ac:dyDescent="0.35">
      <c r="C46" s="7" t="s">
        <v>40</v>
      </c>
      <c r="D46" s="8">
        <f>41290848.09+4796451.65</f>
        <v>46087299.740000002</v>
      </c>
      <c r="E46" s="7"/>
    </row>
    <row r="47" spans="3:5" ht="23.25" x14ac:dyDescent="0.35">
      <c r="C47" s="16" t="s">
        <v>41</v>
      </c>
      <c r="D47" s="8">
        <v>146751.17000000001</v>
      </c>
      <c r="E47" s="7"/>
    </row>
    <row r="48" spans="3:5" ht="23.25" x14ac:dyDescent="0.35">
      <c r="C48" s="16" t="s">
        <v>42</v>
      </c>
      <c r="D48" s="8">
        <v>86143.71</v>
      </c>
      <c r="E48" s="7"/>
    </row>
    <row r="49" spans="3:5" ht="23.25" hidden="1" x14ac:dyDescent="0.35">
      <c r="C49" s="16" t="s">
        <v>43</v>
      </c>
      <c r="D49" s="8">
        <v>0</v>
      </c>
      <c r="E49" s="7"/>
    </row>
    <row r="50" spans="3:5" ht="23.25" x14ac:dyDescent="0.35">
      <c r="C50" s="16" t="s">
        <v>44</v>
      </c>
      <c r="D50" s="8">
        <v>0</v>
      </c>
      <c r="E50" s="7"/>
    </row>
    <row r="51" spans="3:5" ht="23.25" x14ac:dyDescent="0.35">
      <c r="C51" s="16" t="s">
        <v>45</v>
      </c>
      <c r="D51" s="8">
        <v>6.6</v>
      </c>
      <c r="E51" s="18"/>
    </row>
    <row r="52" spans="3:5" ht="23.25" x14ac:dyDescent="0.35">
      <c r="C52" s="7"/>
      <c r="D52" s="8"/>
      <c r="E52" s="11">
        <f>SUM(D40:D51)</f>
        <v>46329221.700000003</v>
      </c>
    </row>
    <row r="53" spans="3:5" ht="23.25" x14ac:dyDescent="0.35">
      <c r="C53" s="3" t="s">
        <v>46</v>
      </c>
      <c r="D53" s="8"/>
      <c r="E53" s="7"/>
    </row>
    <row r="54" spans="3:5" ht="23.25" x14ac:dyDescent="0.35">
      <c r="C54" s="7" t="s">
        <v>47</v>
      </c>
      <c r="D54" s="8">
        <v>2160448107.9400001</v>
      </c>
      <c r="E54" s="6"/>
    </row>
    <row r="55" spans="3:5" ht="23.25" hidden="1" x14ac:dyDescent="0.35">
      <c r="C55" s="7" t="s">
        <v>48</v>
      </c>
      <c r="D55" s="8"/>
      <c r="E55" s="6"/>
    </row>
    <row r="56" spans="3:5" ht="23.25" x14ac:dyDescent="0.35">
      <c r="C56" s="7" t="s">
        <v>35</v>
      </c>
      <c r="D56" s="8">
        <v>613790828.83000004</v>
      </c>
      <c r="E56" s="18"/>
    </row>
    <row r="57" spans="3:5" ht="23.25" x14ac:dyDescent="0.35">
      <c r="C57" s="7" t="s">
        <v>49</v>
      </c>
      <c r="D57" s="8">
        <v>276331678.85000002</v>
      </c>
      <c r="E57" s="18"/>
    </row>
    <row r="58" spans="3:5" ht="23.25" x14ac:dyDescent="0.35">
      <c r="C58" s="7" t="s">
        <v>50</v>
      </c>
      <c r="D58" s="8">
        <v>182048046.81999999</v>
      </c>
      <c r="E58" s="18"/>
    </row>
    <row r="59" spans="3:5" ht="23.25" x14ac:dyDescent="0.35">
      <c r="C59" s="7" t="s">
        <v>51</v>
      </c>
      <c r="D59" s="8">
        <v>321580615.23000002</v>
      </c>
      <c r="E59" s="6"/>
    </row>
    <row r="60" spans="3:5" ht="23.25" x14ac:dyDescent="0.35">
      <c r="C60" s="7" t="s">
        <v>34</v>
      </c>
      <c r="D60" s="8">
        <v>467439990.17000002</v>
      </c>
      <c r="E60" s="6"/>
    </row>
    <row r="61" spans="3:5" ht="23.25" hidden="1" x14ac:dyDescent="0.35">
      <c r="C61" s="7" t="s">
        <v>52</v>
      </c>
      <c r="D61" s="8"/>
      <c r="E61" s="21"/>
    </row>
    <row r="62" spans="3:5" ht="23.25" x14ac:dyDescent="0.35">
      <c r="C62" s="7" t="s">
        <v>53</v>
      </c>
      <c r="D62" s="8">
        <v>72644391.969999999</v>
      </c>
      <c r="E62" s="22"/>
    </row>
    <row r="63" spans="3:5" ht="23.25" x14ac:dyDescent="0.35">
      <c r="C63" s="7" t="s">
        <v>54</v>
      </c>
      <c r="D63" s="8">
        <v>114751261.48</v>
      </c>
      <c r="E63" s="18"/>
    </row>
    <row r="64" spans="3:5" ht="23.25" x14ac:dyDescent="0.35">
      <c r="C64" s="7" t="s">
        <v>55</v>
      </c>
      <c r="D64" s="8">
        <v>3844062688.3499999</v>
      </c>
      <c r="E64" s="18"/>
    </row>
    <row r="65" spans="1:5" ht="23.25" hidden="1" x14ac:dyDescent="0.35">
      <c r="C65" s="7" t="s">
        <v>56</v>
      </c>
      <c r="D65" s="8"/>
      <c r="E65" s="18"/>
    </row>
    <row r="66" spans="1:5" ht="23.25" x14ac:dyDescent="0.35">
      <c r="C66" s="7" t="s">
        <v>57</v>
      </c>
      <c r="D66" s="8">
        <v>0</v>
      </c>
      <c r="E66" s="18"/>
    </row>
    <row r="67" spans="1:5" ht="23.25" x14ac:dyDescent="0.35">
      <c r="C67" s="7" t="s">
        <v>58</v>
      </c>
      <c r="D67" s="8">
        <v>166491267.69999999</v>
      </c>
      <c r="E67" s="7"/>
    </row>
    <row r="68" spans="1:5" ht="23.25" hidden="1" x14ac:dyDescent="0.35">
      <c r="C68" s="7" t="s">
        <v>59</v>
      </c>
      <c r="D68" s="8"/>
      <c r="E68" s="7"/>
    </row>
    <row r="69" spans="1:5" ht="23.25" hidden="1" x14ac:dyDescent="0.35">
      <c r="C69" s="7" t="s">
        <v>60</v>
      </c>
      <c r="D69" s="8"/>
      <c r="E69" s="21"/>
    </row>
    <row r="70" spans="1:5" ht="23.25" x14ac:dyDescent="0.35">
      <c r="C70" s="7" t="s">
        <v>61</v>
      </c>
      <c r="D70" s="8">
        <v>401989705.29000002</v>
      </c>
      <c r="E70" s="21"/>
    </row>
    <row r="71" spans="1:5" ht="23.25" hidden="1" x14ac:dyDescent="0.35">
      <c r="C71" s="7" t="s">
        <v>62</v>
      </c>
      <c r="D71" s="8"/>
      <c r="E71" s="21"/>
    </row>
    <row r="72" spans="1:5" ht="23.25" x14ac:dyDescent="0.35">
      <c r="C72" s="7" t="s">
        <v>63</v>
      </c>
      <c r="D72" s="8">
        <v>122446424.95</v>
      </c>
      <c r="E72" s="21"/>
    </row>
    <row r="73" spans="1:5" ht="23.25" hidden="1" x14ac:dyDescent="0.35">
      <c r="C73" s="7" t="s">
        <v>64</v>
      </c>
      <c r="D73" s="18"/>
      <c r="E73" s="14"/>
    </row>
    <row r="74" spans="1:5" ht="23.25" hidden="1" x14ac:dyDescent="0.35">
      <c r="C74" s="7" t="s">
        <v>65</v>
      </c>
      <c r="D74" s="18">
        <v>0</v>
      </c>
      <c r="E74" s="14"/>
    </row>
    <row r="75" spans="1:5" ht="23.25" hidden="1" x14ac:dyDescent="0.35">
      <c r="C75" s="7" t="s">
        <v>66</v>
      </c>
      <c r="D75" s="18">
        <v>0</v>
      </c>
      <c r="E75" s="14"/>
    </row>
    <row r="76" spans="1:5" ht="23.25" hidden="1" x14ac:dyDescent="0.35">
      <c r="C76" s="7" t="s">
        <v>67</v>
      </c>
      <c r="D76" s="18"/>
      <c r="E76" s="14"/>
    </row>
    <row r="77" spans="1:5" ht="23.25" x14ac:dyDescent="0.35">
      <c r="C77" s="7" t="s">
        <v>68</v>
      </c>
      <c r="D77" s="18">
        <v>4334533.8099999996</v>
      </c>
      <c r="E77" s="14">
        <f>SUM(D54:D77)</f>
        <v>8748359541.3899994</v>
      </c>
    </row>
    <row r="78" spans="1:5" ht="23.25" x14ac:dyDescent="0.35">
      <c r="C78" s="7"/>
      <c r="D78" s="8"/>
      <c r="E78" s="18"/>
    </row>
    <row r="79" spans="1:5" ht="24" thickBot="1" x14ac:dyDescent="0.4">
      <c r="C79" s="12" t="s">
        <v>69</v>
      </c>
      <c r="D79" s="7"/>
      <c r="E79" s="23">
        <f>SUM(E17:E77)</f>
        <v>10268257573.68</v>
      </c>
    </row>
    <row r="80" spans="1:5" ht="24" thickTop="1" x14ac:dyDescent="0.35">
      <c r="A80" s="3" t="s">
        <v>70</v>
      </c>
      <c r="B80" s="24"/>
      <c r="C80" s="7"/>
      <c r="D80" s="18"/>
      <c r="E80" s="18"/>
    </row>
    <row r="81" spans="3:5" ht="23.25" x14ac:dyDescent="0.35">
      <c r="C81" s="7"/>
      <c r="D81" s="7"/>
      <c r="E81" s="18"/>
    </row>
    <row r="82" spans="3:5" ht="23.25" x14ac:dyDescent="0.35">
      <c r="C82" s="3" t="s">
        <v>71</v>
      </c>
      <c r="D82" s="8"/>
      <c r="E82" s="25"/>
    </row>
    <row r="83" spans="3:5" ht="23.25" x14ac:dyDescent="0.35">
      <c r="C83" s="7" t="s">
        <v>72</v>
      </c>
      <c r="D83" s="8">
        <v>5208069790.9399996</v>
      </c>
      <c r="E83" s="18"/>
    </row>
    <row r="84" spans="3:5" ht="23.25" x14ac:dyDescent="0.35">
      <c r="C84" s="7" t="s">
        <v>73</v>
      </c>
      <c r="D84" s="8">
        <v>21993621.510000002</v>
      </c>
      <c r="E84" s="18"/>
    </row>
    <row r="85" spans="3:5" ht="23.25" x14ac:dyDescent="0.35">
      <c r="C85" s="7" t="s">
        <v>74</v>
      </c>
      <c r="D85" s="8">
        <v>3827454.66</v>
      </c>
      <c r="E85" s="14"/>
    </row>
    <row r="86" spans="3:5" s="27" customFormat="1" ht="23.25" x14ac:dyDescent="0.35">
      <c r="C86" s="16" t="s">
        <v>75</v>
      </c>
      <c r="D86" s="26">
        <v>5267927.93</v>
      </c>
      <c r="E86" s="17"/>
    </row>
    <row r="87" spans="3:5" s="27" customFormat="1" ht="23.25" x14ac:dyDescent="0.35">
      <c r="C87" s="16" t="s">
        <v>76</v>
      </c>
      <c r="D87" s="26">
        <v>2634358.34</v>
      </c>
      <c r="E87" s="17"/>
    </row>
    <row r="88" spans="3:5" ht="23.25" x14ac:dyDescent="0.35">
      <c r="C88" s="7" t="s">
        <v>77</v>
      </c>
      <c r="D88" s="8">
        <v>4796451.6500000004</v>
      </c>
      <c r="E88" s="14"/>
    </row>
    <row r="89" spans="3:5" ht="23.25" x14ac:dyDescent="0.35">
      <c r="C89" s="7" t="s">
        <v>78</v>
      </c>
      <c r="D89" s="20">
        <v>4744037483.75</v>
      </c>
      <c r="E89" s="8"/>
    </row>
    <row r="90" spans="3:5" ht="23.25" x14ac:dyDescent="0.35">
      <c r="C90" s="7" t="s">
        <v>79</v>
      </c>
      <c r="D90" s="8">
        <v>72949392.420000002</v>
      </c>
      <c r="E90" s="8"/>
    </row>
    <row r="91" spans="3:5" ht="23.25" x14ac:dyDescent="0.35">
      <c r="C91" s="7" t="s">
        <v>80</v>
      </c>
      <c r="D91" s="8">
        <v>741.65</v>
      </c>
      <c r="E91" s="8"/>
    </row>
    <row r="92" spans="3:5" ht="23.25" x14ac:dyDescent="0.35">
      <c r="C92" s="7" t="s">
        <v>81</v>
      </c>
      <c r="D92" s="8">
        <v>48085370.149999999</v>
      </c>
      <c r="E92" s="18"/>
    </row>
    <row r="93" spans="3:5" ht="23.25" x14ac:dyDescent="0.35">
      <c r="C93" s="7" t="s">
        <v>82</v>
      </c>
      <c r="D93" s="8">
        <v>24952693.5</v>
      </c>
      <c r="E93" s="18"/>
    </row>
    <row r="94" spans="3:5" ht="23.25" x14ac:dyDescent="0.35">
      <c r="C94" s="7" t="s">
        <v>83</v>
      </c>
      <c r="D94" s="8">
        <f>3532242.43+2024198.97</f>
        <v>5556441.4000000004</v>
      </c>
      <c r="E94" s="18"/>
    </row>
    <row r="95" spans="3:5" ht="23.25" x14ac:dyDescent="0.35">
      <c r="C95" s="7" t="s">
        <v>84</v>
      </c>
      <c r="D95" s="8">
        <v>240000</v>
      </c>
      <c r="E95" s="18"/>
    </row>
    <row r="96" spans="3:5" ht="23.25" hidden="1" x14ac:dyDescent="0.35">
      <c r="C96" s="7" t="s">
        <v>43</v>
      </c>
      <c r="D96" s="8">
        <v>0</v>
      </c>
      <c r="E96" s="18"/>
    </row>
    <row r="97" spans="3:5" ht="23.25" hidden="1" x14ac:dyDescent="0.35">
      <c r="C97" s="7" t="s">
        <v>85</v>
      </c>
      <c r="D97" s="8">
        <v>0</v>
      </c>
      <c r="E97" s="18"/>
    </row>
    <row r="98" spans="3:5" ht="23.25" x14ac:dyDescent="0.35">
      <c r="C98" s="7" t="s">
        <v>86</v>
      </c>
      <c r="D98" s="26">
        <v>4334533.8099999996</v>
      </c>
      <c r="E98" s="18"/>
    </row>
    <row r="99" spans="3:5" ht="23.25" hidden="1" x14ac:dyDescent="0.35">
      <c r="C99" s="7" t="s">
        <v>87</v>
      </c>
      <c r="D99" s="26">
        <v>0</v>
      </c>
      <c r="E99" s="18"/>
    </row>
    <row r="100" spans="3:5" ht="23.25" x14ac:dyDescent="0.35">
      <c r="C100" s="7" t="s">
        <v>88</v>
      </c>
      <c r="D100" s="8">
        <v>6527155.6100000003</v>
      </c>
      <c r="E100" s="18"/>
    </row>
    <row r="101" spans="3:5" ht="23.25" x14ac:dyDescent="0.35">
      <c r="C101" s="7" t="s">
        <v>89</v>
      </c>
      <c r="D101" s="8">
        <v>114895191.15000001</v>
      </c>
      <c r="E101" s="18"/>
    </row>
    <row r="102" spans="3:5" ht="23.25" x14ac:dyDescent="0.35">
      <c r="C102" s="7" t="s">
        <v>90</v>
      </c>
      <c r="D102" s="8">
        <v>86143.71</v>
      </c>
      <c r="E102" s="18"/>
    </row>
    <row r="103" spans="3:5" ht="23.25" hidden="1" x14ac:dyDescent="0.35">
      <c r="C103" s="7" t="s">
        <v>91</v>
      </c>
      <c r="D103" s="8"/>
      <c r="E103" s="18"/>
    </row>
    <row r="104" spans="3:5" ht="23.25" x14ac:dyDescent="0.35">
      <c r="C104" s="7" t="s">
        <v>92</v>
      </c>
      <c r="D104" s="8">
        <v>2821.5</v>
      </c>
      <c r="E104" s="7"/>
    </row>
    <row r="105" spans="3:5" ht="24.75" customHeight="1" thickBot="1" x14ac:dyDescent="0.4">
      <c r="C105" s="12" t="s">
        <v>93</v>
      </c>
      <c r="D105" s="8"/>
      <c r="E105" s="23">
        <f>SUM(D83:D104)</f>
        <v>10268257573.679996</v>
      </c>
    </row>
    <row r="106" spans="3:5" ht="13.5" thickTop="1" x14ac:dyDescent="0.2"/>
  </sheetData>
  <mergeCells count="4">
    <mergeCell ref="A1:E1"/>
    <mergeCell ref="A2:E2"/>
    <mergeCell ref="A3:E3"/>
    <mergeCell ref="A5:E5"/>
  </mergeCells>
  <printOptions horizontalCentered="1"/>
  <pageMargins left="0.77" right="0" top="0.89" bottom="0.98425196850393704" header="0.51181102362204722" footer="0.51181102362204722"/>
  <pageSetup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Claudia Mota Jimenez</cp:lastModifiedBy>
  <dcterms:created xsi:type="dcterms:W3CDTF">2024-12-02T17:35:26Z</dcterms:created>
  <dcterms:modified xsi:type="dcterms:W3CDTF">2024-12-09T14:04:55Z</dcterms:modified>
</cp:coreProperties>
</file>