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ABRIL\"/>
    </mc:Choice>
  </mc:AlternateContent>
  <bookViews>
    <workbookView xWindow="0" yWindow="0" windowWidth="14175" windowHeight="8325"/>
  </bookViews>
  <sheets>
    <sheet name="BALANCE GENERAL  " sheetId="1" r:id="rId1"/>
  </sheets>
  <definedNames>
    <definedName name="_xlnm.Print_Area" localSheetId="0">'BALANCE GENERAL  '!$A$1:$D$76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1" i="1"/>
  <c r="D75" i="1" s="1"/>
  <c r="C55" i="1"/>
  <c r="C52" i="1"/>
  <c r="C47" i="1"/>
  <c r="D56" i="1" s="1"/>
  <c r="C41" i="1"/>
  <c r="C40" i="1"/>
  <c r="C39" i="1"/>
  <c r="C38" i="1"/>
  <c r="C37" i="1"/>
  <c r="D45" i="1" s="1"/>
  <c r="C31" i="1"/>
  <c r="D34" i="1" s="1"/>
  <c r="D27" i="1"/>
  <c r="D22" i="1"/>
  <c r="D58" i="1" l="1"/>
</calcChain>
</file>

<file path=xl/sharedStrings.xml><?xml version="1.0" encoding="utf-8"?>
<sst xmlns="http://schemas.openxmlformats.org/spreadsheetml/2006/main" count="68" uniqueCount="67">
  <si>
    <t>Tesorería de la Seguridad Social</t>
  </si>
  <si>
    <t xml:space="preserve">Balance General </t>
  </si>
  <si>
    <t>Del Régimen Contributivo</t>
  </si>
  <si>
    <t>Al 30 abril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</si>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</sst>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1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/>
    <xf numFmtId="164" fontId="1" fillId="0" borderId="0" xfId="0" applyNumberFormat="1" applyFont="1"/>
    <xf numFmtId="164" fontId="6" fillId="0" borderId="0" xfId="0" applyNumberFormat="1" applyFont="1"/>
    <xf numFmtId="164" fontId="1" fillId="2" borderId="0" xfId="1" applyFont="1" applyFill="1"/>
    <xf numFmtId="164" fontId="0" fillId="0" borderId="0" xfId="0" applyNumberFormat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0" fillId="0" borderId="0" xfId="1" applyFont="1" applyFill="1"/>
    <xf numFmtId="0" fontId="0" fillId="0" borderId="0" xfId="0" applyBorder="1"/>
    <xf numFmtId="164" fontId="6" fillId="0" borderId="0" xfId="0" applyNumberFormat="1" applyFont="1" applyBorder="1"/>
    <xf numFmtId="164" fontId="0" fillId="0" borderId="0" xfId="0" applyNumberFormat="1" applyBorder="1"/>
    <xf numFmtId="0" fontId="8" fillId="0" borderId="0" xfId="0" applyFont="1"/>
    <xf numFmtId="164" fontId="6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7" fillId="0" borderId="0" xfId="0" applyFont="1" applyFill="1"/>
    <xf numFmtId="0" fontId="1" fillId="0" borderId="0" xfId="0" applyFont="1" applyFill="1"/>
    <xf numFmtId="164" fontId="6" fillId="0" borderId="0" xfId="0" applyNumberFormat="1" applyFont="1" applyFill="1"/>
    <xf numFmtId="43" fontId="0" fillId="0" borderId="0" xfId="0" applyNumberFormat="1" applyFill="1"/>
    <xf numFmtId="164" fontId="9" fillId="0" borderId="0" xfId="1" applyFont="1" applyFill="1"/>
    <xf numFmtId="0" fontId="6" fillId="0" borderId="0" xfId="0" applyFont="1" applyFill="1"/>
    <xf numFmtId="43" fontId="1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8"/>
  <sheetViews>
    <sheetView showGridLines="0" tabSelected="1" zoomScale="110" zoomScaleNormal="110" zoomScaleSheetLayoutView="100" workbookViewId="0">
      <selection activeCell="A4" sqref="A4:D4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87358830.819999993</v>
      </c>
      <c r="D8" s="6" t="s">
        <v>7</v>
      </c>
      <c r="E8" s="4"/>
    </row>
    <row r="9" spans="1:5" ht="14.25" x14ac:dyDescent="0.2">
      <c r="B9" s="5" t="s">
        <v>8</v>
      </c>
      <c r="C9" s="4">
        <v>30325.63</v>
      </c>
      <c r="D9" s="6"/>
      <c r="E9" s="4"/>
    </row>
    <row r="10" spans="1:5" ht="14.25" x14ac:dyDescent="0.2">
      <c r="B10" s="5" t="s">
        <v>9</v>
      </c>
      <c r="C10" s="4">
        <v>261526.52</v>
      </c>
      <c r="D10" s="6"/>
      <c r="E10" s="4"/>
    </row>
    <row r="11" spans="1:5" x14ac:dyDescent="0.2">
      <c r="B11" t="s">
        <v>10</v>
      </c>
      <c r="C11" s="4">
        <v>43487086.5</v>
      </c>
      <c r="E11" s="4"/>
    </row>
    <row r="12" spans="1:5" x14ac:dyDescent="0.2">
      <c r="B12" s="7" t="s">
        <v>11</v>
      </c>
      <c r="C12" s="4">
        <v>29771.23</v>
      </c>
      <c r="E12" s="4"/>
    </row>
    <row r="13" spans="1:5" x14ac:dyDescent="0.2">
      <c r="B13" t="s">
        <v>12</v>
      </c>
      <c r="C13" s="4">
        <v>3356199.61</v>
      </c>
      <c r="E13" s="4"/>
    </row>
    <row r="14" spans="1:5" x14ac:dyDescent="0.2">
      <c r="B14" t="s">
        <v>13</v>
      </c>
      <c r="C14" s="4">
        <v>28908654.23</v>
      </c>
    </row>
    <row r="15" spans="1:5" x14ac:dyDescent="0.2">
      <c r="B15" t="s">
        <v>14</v>
      </c>
      <c r="C15" s="4">
        <v>46229.440000000002</v>
      </c>
    </row>
    <row r="16" spans="1:5" x14ac:dyDescent="0.2">
      <c r="B16" t="s">
        <v>15</v>
      </c>
      <c r="C16" s="4">
        <v>1737107.89</v>
      </c>
    </row>
    <row r="17" spans="2:6" x14ac:dyDescent="0.2">
      <c r="B17" t="s">
        <v>16</v>
      </c>
      <c r="C17" s="4">
        <v>25555.91</v>
      </c>
      <c r="D17" s="8"/>
    </row>
    <row r="18" spans="2:6" x14ac:dyDescent="0.2">
      <c r="B18" t="s">
        <v>17</v>
      </c>
      <c r="C18" s="4">
        <v>302583.78000000003</v>
      </c>
      <c r="D18" s="8"/>
    </row>
    <row r="19" spans="2:6" x14ac:dyDescent="0.2">
      <c r="B19" t="s">
        <v>18</v>
      </c>
      <c r="C19" s="4">
        <v>41773.54</v>
      </c>
      <c r="D19" s="8"/>
      <c r="E19" s="4"/>
    </row>
    <row r="20" spans="2:6" x14ac:dyDescent="0.2">
      <c r="B20" t="s">
        <v>19</v>
      </c>
      <c r="C20" s="4">
        <v>180904.79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165766549.88999996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2539574.94</v>
      </c>
      <c r="D24" s="11"/>
      <c r="E24" s="4"/>
      <c r="F24" s="4"/>
    </row>
    <row r="25" spans="2:6" x14ac:dyDescent="0.2">
      <c r="B25" t="s">
        <v>22</v>
      </c>
      <c r="C25" s="4">
        <v>1327677.23</v>
      </c>
      <c r="D25" s="7"/>
      <c r="E25" s="4"/>
      <c r="F25" s="4"/>
    </row>
    <row r="26" spans="2:6" x14ac:dyDescent="0.2">
      <c r="B26" s="7" t="s">
        <v>23</v>
      </c>
      <c r="C26" s="4">
        <v>0</v>
      </c>
      <c r="D26" s="7"/>
      <c r="E26" s="4"/>
      <c r="F26" s="4"/>
    </row>
    <row r="27" spans="2:6" x14ac:dyDescent="0.2">
      <c r="C27" s="4"/>
      <c r="D27" s="12">
        <f>SUM(C24:C26)</f>
        <v>3867252.17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45596147.030000001</v>
      </c>
      <c r="D29" s="14"/>
      <c r="E29" s="4"/>
      <c r="F29" s="4"/>
    </row>
    <row r="30" spans="2:6" x14ac:dyDescent="0.2">
      <c r="B30" t="s">
        <v>26</v>
      </c>
      <c r="C30" s="13">
        <v>242938556.25999999</v>
      </c>
      <c r="D30" s="14"/>
      <c r="E30" s="4"/>
      <c r="F30" s="4"/>
    </row>
    <row r="31" spans="2:6" x14ac:dyDescent="0.2">
      <c r="B31" s="15" t="s">
        <v>27</v>
      </c>
      <c r="C31" s="13">
        <f>85599220.87-(985500+23404416.21+9560.66+94509.67+155952.39+6.6)</f>
        <v>60949275.340000004</v>
      </c>
      <c r="D31" s="14"/>
      <c r="E31" s="4"/>
      <c r="F31" s="4"/>
    </row>
    <row r="32" spans="2:6" x14ac:dyDescent="0.2">
      <c r="B32" s="15" t="s">
        <v>28</v>
      </c>
      <c r="C32" s="13">
        <v>11063564.810000001</v>
      </c>
      <c r="D32" s="4"/>
      <c r="E32" s="4"/>
      <c r="F32" s="4"/>
    </row>
    <row r="33" spans="2:6" x14ac:dyDescent="0.2">
      <c r="B33" s="15" t="s">
        <v>29</v>
      </c>
      <c r="C33" s="13">
        <v>137754945.63</v>
      </c>
      <c r="D33" s="4"/>
      <c r="E33" s="4"/>
      <c r="F33" s="4"/>
    </row>
    <row r="34" spans="2:6" x14ac:dyDescent="0.2">
      <c r="B34" s="15"/>
      <c r="D34" s="9">
        <f>SUM(C29:C33)</f>
        <v>498302489.06999999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ht="14.25" x14ac:dyDescent="0.2">
      <c r="B36" s="17" t="s">
        <v>31</v>
      </c>
      <c r="C36" s="4">
        <v>985500</v>
      </c>
      <c r="E36" s="4"/>
      <c r="F36" s="4"/>
    </row>
    <row r="37" spans="2:6" x14ac:dyDescent="0.2">
      <c r="B37" s="15" t="s">
        <v>32</v>
      </c>
      <c r="C37" s="13">
        <f>94509.67+2927.42</f>
        <v>97437.09</v>
      </c>
      <c r="D37" t="s">
        <v>33</v>
      </c>
      <c r="E37" s="4"/>
      <c r="F37" s="4"/>
    </row>
    <row r="38" spans="2:6" x14ac:dyDescent="0.2">
      <c r="B38" s="15" t="s">
        <v>34</v>
      </c>
      <c r="C38" s="13">
        <f>23404416.21</f>
        <v>23404416.210000001</v>
      </c>
      <c r="E38" s="4"/>
      <c r="F38" s="4"/>
    </row>
    <row r="39" spans="2:6" x14ac:dyDescent="0.2">
      <c r="B39" s="15" t="s">
        <v>35</v>
      </c>
      <c r="C39" s="13">
        <f>9560.66+10816.08</f>
        <v>20376.739999999998</v>
      </c>
      <c r="E39" s="4"/>
      <c r="F39" s="4"/>
    </row>
    <row r="40" spans="2:6" x14ac:dyDescent="0.2">
      <c r="B40" s="15" t="s">
        <v>36</v>
      </c>
      <c r="C40" s="13">
        <f>155952.39+3329.94</f>
        <v>159282.33000000002</v>
      </c>
      <c r="E40" s="4"/>
      <c r="F40" s="4"/>
    </row>
    <row r="41" spans="2:6" x14ac:dyDescent="0.2">
      <c r="B41" s="15" t="s">
        <v>37</v>
      </c>
      <c r="C41" s="13">
        <f>15685630.47+554704.47</f>
        <v>16240334.940000001</v>
      </c>
      <c r="E41" s="4"/>
      <c r="F41" s="4"/>
    </row>
    <row r="42" spans="2:6" x14ac:dyDescent="0.2">
      <c r="B42" s="15" t="s">
        <v>38</v>
      </c>
      <c r="C42" s="13">
        <v>1373067.3</v>
      </c>
      <c r="E42" s="4"/>
      <c r="F42" s="4"/>
    </row>
    <row r="43" spans="2:6" x14ac:dyDescent="0.2">
      <c r="B43" s="15" t="s">
        <v>39</v>
      </c>
      <c r="C43" s="13">
        <v>134700.53</v>
      </c>
      <c r="E43" s="4"/>
      <c r="F43" s="4"/>
    </row>
    <row r="44" spans="2:6" x14ac:dyDescent="0.2">
      <c r="B44" s="15" t="s">
        <v>40</v>
      </c>
      <c r="C44" s="13">
        <v>6.6</v>
      </c>
      <c r="E44" s="4"/>
      <c r="F44" s="4"/>
    </row>
    <row r="45" spans="2:6" x14ac:dyDescent="0.2">
      <c r="C45" s="18"/>
      <c r="D45" s="9">
        <f>SUM(C36:C44)</f>
        <v>42415121.740000002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3">
        <f>1295200000+5671712378.38+20312538.44+71815836.48+106271137.44+18732085.47</f>
        <v>7184043976.2099991</v>
      </c>
      <c r="D47" s="14"/>
      <c r="E47" s="4"/>
      <c r="F47" s="4"/>
    </row>
    <row r="48" spans="2:6" x14ac:dyDescent="0.2">
      <c r="B48" t="s">
        <v>34</v>
      </c>
      <c r="C48" s="13">
        <v>26528924.550000001</v>
      </c>
      <c r="E48" s="4"/>
      <c r="F48" s="4"/>
    </row>
    <row r="49" spans="1:7" x14ac:dyDescent="0.2">
      <c r="B49" s="7" t="s">
        <v>43</v>
      </c>
      <c r="C49" s="13">
        <v>7960000</v>
      </c>
      <c r="E49" s="4"/>
      <c r="F49" s="4"/>
    </row>
    <row r="50" spans="1:7" x14ac:dyDescent="0.2">
      <c r="B50" s="7" t="s">
        <v>44</v>
      </c>
      <c r="C50" s="13">
        <v>32233680.309999999</v>
      </c>
      <c r="E50" s="4"/>
      <c r="F50" s="4"/>
    </row>
    <row r="51" spans="1:7" x14ac:dyDescent="0.2">
      <c r="B51" s="7" t="s">
        <v>45</v>
      </c>
      <c r="C51" s="13">
        <v>15918716.15</v>
      </c>
      <c r="E51" s="4"/>
      <c r="F51" s="4"/>
    </row>
    <row r="52" spans="1:7" x14ac:dyDescent="0.2">
      <c r="B52" t="s">
        <v>46</v>
      </c>
      <c r="C52" s="13">
        <f>1330200093.71+112500000</f>
        <v>1442700093.71</v>
      </c>
      <c r="D52" s="19"/>
      <c r="E52" s="4"/>
      <c r="F52" s="4"/>
    </row>
    <row r="53" spans="1:7" x14ac:dyDescent="0.2">
      <c r="B53" t="s">
        <v>47</v>
      </c>
      <c r="C53" s="13">
        <v>15165453.75</v>
      </c>
      <c r="D53" s="19"/>
      <c r="E53" s="4"/>
      <c r="F53" s="4"/>
    </row>
    <row r="54" spans="1:7" x14ac:dyDescent="0.2">
      <c r="B54" s="7" t="s">
        <v>48</v>
      </c>
      <c r="C54" s="13">
        <v>60673824.549999997</v>
      </c>
      <c r="D54" s="19"/>
      <c r="F54" s="4"/>
    </row>
    <row r="55" spans="1:7" x14ac:dyDescent="0.2">
      <c r="B55" s="7" t="s">
        <v>49</v>
      </c>
      <c r="C55" s="13">
        <f>895421874.76+3261471.13</f>
        <v>898683345.88999999</v>
      </c>
      <c r="D55" s="19"/>
      <c r="F55" s="4"/>
    </row>
    <row r="56" spans="1:7" x14ac:dyDescent="0.2">
      <c r="C56" s="14"/>
      <c r="D56" s="20">
        <f>SUM(C47:C55)</f>
        <v>9683908015.1199989</v>
      </c>
      <c r="E56" s="4"/>
      <c r="F56" s="4"/>
    </row>
    <row r="57" spans="1:7" x14ac:dyDescent="0.2">
      <c r="C57" s="4"/>
      <c r="D57" s="21"/>
      <c r="F57" s="4"/>
    </row>
    <row r="58" spans="1:7" ht="15.75" thickBot="1" x14ac:dyDescent="0.3">
      <c r="B58" s="22" t="s">
        <v>50</v>
      </c>
      <c r="D58" s="23">
        <f>SUM(D17:D56)</f>
        <v>10394259427.989998</v>
      </c>
      <c r="E58" s="4"/>
      <c r="F58" s="4"/>
    </row>
    <row r="59" spans="1:7" ht="16.5" thickTop="1" x14ac:dyDescent="0.25">
      <c r="A59" s="2" t="s">
        <v>51</v>
      </c>
      <c r="C59" s="14"/>
      <c r="D59" s="24"/>
      <c r="E59" s="14"/>
      <c r="F59" s="4"/>
    </row>
    <row r="60" spans="1:7" s="25" customFormat="1" x14ac:dyDescent="0.2">
      <c r="D60" s="24"/>
      <c r="E60" s="18"/>
      <c r="F60" s="18"/>
      <c r="G60" s="18"/>
    </row>
    <row r="61" spans="1:7" s="25" customFormat="1" x14ac:dyDescent="0.2">
      <c r="B61" s="26" t="s">
        <v>52</v>
      </c>
      <c r="C61" s="18"/>
      <c r="F61" s="18"/>
      <c r="G61" s="18"/>
    </row>
    <row r="62" spans="1:7" s="25" customFormat="1" x14ac:dyDescent="0.2">
      <c r="B62" s="25" t="s">
        <v>53</v>
      </c>
      <c r="C62" s="18">
        <v>1248246737.95</v>
      </c>
      <c r="D62" s="24"/>
      <c r="F62" s="18"/>
      <c r="G62" s="18"/>
    </row>
    <row r="63" spans="1:7" s="25" customFormat="1" x14ac:dyDescent="0.2">
      <c r="B63" s="25" t="s">
        <v>54</v>
      </c>
      <c r="C63" s="18">
        <v>4857062.6399999997</v>
      </c>
      <c r="D63" s="24"/>
      <c r="F63" s="18"/>
      <c r="G63" s="18"/>
    </row>
    <row r="64" spans="1:7" s="25" customFormat="1" x14ac:dyDescent="0.2">
      <c r="B64" s="27" t="s">
        <v>55</v>
      </c>
      <c r="C64" s="18">
        <v>662574.73</v>
      </c>
      <c r="D64" s="28"/>
      <c r="E64" s="24"/>
      <c r="F64" s="18"/>
      <c r="G64" s="18"/>
    </row>
    <row r="65" spans="2:7" s="25" customFormat="1" x14ac:dyDescent="0.2">
      <c r="B65" s="27" t="s">
        <v>56</v>
      </c>
      <c r="C65" s="18">
        <v>554704.47</v>
      </c>
      <c r="D65" s="28"/>
      <c r="E65" s="24"/>
      <c r="F65" s="18"/>
      <c r="G65" s="18"/>
    </row>
    <row r="66" spans="2:7" s="25" customFormat="1" x14ac:dyDescent="0.2">
      <c r="B66" s="27" t="s">
        <v>57</v>
      </c>
      <c r="C66" s="18">
        <v>7437569518.6599998</v>
      </c>
      <c r="D66" s="18"/>
      <c r="F66" s="18"/>
      <c r="G66" s="18"/>
    </row>
    <row r="67" spans="2:7" s="25" customFormat="1" x14ac:dyDescent="0.2">
      <c r="B67" s="27" t="s">
        <v>58</v>
      </c>
      <c r="C67" s="29">
        <v>143925937.03999999</v>
      </c>
      <c r="D67" s="18"/>
      <c r="F67" s="18"/>
      <c r="G67" s="18"/>
    </row>
    <row r="68" spans="2:7" s="25" customFormat="1" x14ac:dyDescent="0.2">
      <c r="B68" s="27" t="s">
        <v>59</v>
      </c>
      <c r="C68" s="18">
        <v>1471365805.9000001</v>
      </c>
      <c r="D68" s="18"/>
      <c r="E68" s="24"/>
      <c r="F68" s="30"/>
      <c r="G68" s="18"/>
    </row>
    <row r="69" spans="2:7" s="25" customFormat="1" x14ac:dyDescent="0.2">
      <c r="B69" s="27" t="s">
        <v>60</v>
      </c>
      <c r="C69" s="18">
        <v>18384186.969999999</v>
      </c>
      <c r="F69" s="18"/>
      <c r="G69" s="18"/>
    </row>
    <row r="70" spans="2:7" s="25" customFormat="1" x14ac:dyDescent="0.2">
      <c r="B70" s="27" t="s">
        <v>61</v>
      </c>
      <c r="C70" s="18">
        <v>5605204.3099999996</v>
      </c>
      <c r="D70" s="24"/>
      <c r="E70" s="24"/>
      <c r="F70" s="18"/>
      <c r="G70" s="18"/>
    </row>
    <row r="71" spans="2:7" s="25" customFormat="1" x14ac:dyDescent="0.2">
      <c r="B71" s="27" t="s">
        <v>62</v>
      </c>
      <c r="C71" s="18">
        <f>612511.2+293591.74</f>
        <v>906102.94</v>
      </c>
      <c r="F71" s="18"/>
      <c r="G71" s="18"/>
    </row>
    <row r="72" spans="2:7" s="25" customFormat="1" x14ac:dyDescent="0.2">
      <c r="B72" s="27" t="s">
        <v>63</v>
      </c>
      <c r="C72" s="18">
        <v>41646891.850000001</v>
      </c>
      <c r="E72" s="24"/>
      <c r="F72" s="18"/>
      <c r="G72" s="18"/>
    </row>
    <row r="73" spans="2:7" s="25" customFormat="1" x14ac:dyDescent="0.2">
      <c r="B73" s="27" t="s">
        <v>64</v>
      </c>
      <c r="C73" s="18">
        <v>134700.53</v>
      </c>
      <c r="E73" s="18"/>
      <c r="F73" s="18"/>
      <c r="G73" s="18"/>
    </row>
    <row r="74" spans="2:7" s="25" customFormat="1" x14ac:dyDescent="0.2">
      <c r="B74" s="27" t="s">
        <v>65</v>
      </c>
      <c r="C74" s="18">
        <f>15300000+5100000</f>
        <v>20400000</v>
      </c>
      <c r="F74" s="18"/>
      <c r="G74" s="18"/>
    </row>
    <row r="75" spans="2:7" s="25" customFormat="1" ht="16.5" customHeight="1" thickBot="1" x14ac:dyDescent="0.25">
      <c r="B75" s="31" t="s">
        <v>66</v>
      </c>
      <c r="D75" s="23">
        <f>SUM(C62:C74)</f>
        <v>10394259427.990002</v>
      </c>
      <c r="E75" s="24"/>
      <c r="F75" s="18"/>
      <c r="G75" s="18"/>
    </row>
    <row r="76" spans="2:7" s="25" customFormat="1" ht="13.5" thickTop="1" x14ac:dyDescent="0.2">
      <c r="C76" s="24"/>
      <c r="D76" s="24"/>
      <c r="E76" s="32"/>
      <c r="F76" s="18"/>
      <c r="G76" s="18"/>
    </row>
    <row r="77" spans="2:7" s="25" customFormat="1" x14ac:dyDescent="0.2">
      <c r="C77" s="24"/>
      <c r="D77" s="24"/>
      <c r="E77" s="32"/>
      <c r="F77" s="24"/>
      <c r="G77" s="18"/>
    </row>
    <row r="78" spans="2:7" s="25" customFormat="1" x14ac:dyDescent="0.2">
      <c r="C78" s="24"/>
      <c r="D78" s="28"/>
      <c r="E78" s="29"/>
      <c r="F78" s="24"/>
      <c r="G78" s="18"/>
    </row>
    <row r="79" spans="2:7" s="25" customFormat="1" x14ac:dyDescent="0.2">
      <c r="D79" s="24"/>
      <c r="E79" s="29"/>
      <c r="G79" s="18"/>
    </row>
    <row r="80" spans="2:7" x14ac:dyDescent="0.2">
      <c r="D80" s="14"/>
      <c r="E80" s="33"/>
    </row>
    <row r="81" spans="3:6" x14ac:dyDescent="0.2">
      <c r="C81" s="33"/>
      <c r="D81" s="14"/>
    </row>
    <row r="82" spans="3:6" x14ac:dyDescent="0.2">
      <c r="E82" s="4"/>
      <c r="F82" s="4"/>
    </row>
    <row r="83" spans="3:6" x14ac:dyDescent="0.2">
      <c r="D83" s="14"/>
      <c r="F83" s="4"/>
    </row>
    <row r="84" spans="3:6" x14ac:dyDescent="0.2">
      <c r="E84" s="14"/>
      <c r="F84" s="33"/>
    </row>
    <row r="86" spans="3:6" x14ac:dyDescent="0.2">
      <c r="C86" s="4"/>
    </row>
    <row r="87" spans="3:6" x14ac:dyDescent="0.2">
      <c r="C87" s="4"/>
    </row>
    <row r="88" spans="3:6" x14ac:dyDescent="0.2">
      <c r="C88" s="3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2018-05-15T14:49:04Z</dcterms:created>
  <dcterms:modified xsi:type="dcterms:W3CDTF">2018-05-15T14:52:47Z</dcterms:modified>
</cp:coreProperties>
</file>