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9\ENERO\"/>
    </mc:Choice>
  </mc:AlternateContent>
  <xr:revisionPtr revIDLastSave="0" documentId="8_{1BA80F8A-30D2-4E64-AE94-2504656E4722}" xr6:coauthVersionLast="36" xr6:coauthVersionMax="36" xr10:uidLastSave="{00000000-0000-0000-0000-000000000000}"/>
  <bookViews>
    <workbookView xWindow="0" yWindow="0" windowWidth="15360" windowHeight="6015" xr2:uid="{F3989949-73D9-468F-82AA-3A16453FB233}"/>
  </bookViews>
  <sheets>
    <sheet name="BALANCE GENERAL  " sheetId="1" r:id="rId1"/>
  </sheets>
  <definedNames>
    <definedName name="_xlnm.Print_Area" localSheetId="0">'BALANCE GENERAL  '!$A$1:$D$78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6" i="1" l="1"/>
  <c r="C73" i="1"/>
  <c r="D77" i="1" s="1"/>
  <c r="C57" i="1"/>
  <c r="C56" i="1"/>
  <c r="C55" i="1"/>
  <c r="C47" i="1"/>
  <c r="D58" i="1" s="1"/>
  <c r="C41" i="1"/>
  <c r="C40" i="1"/>
  <c r="C39" i="1"/>
  <c r="C38" i="1"/>
  <c r="D45" i="1" s="1"/>
  <c r="C31" i="1"/>
  <c r="D34" i="1" s="1"/>
  <c r="D60" i="1" s="1"/>
  <c r="D27" i="1"/>
  <c r="D22" i="1"/>
</calcChain>
</file>

<file path=xl/sharedStrings.xml><?xml version="1.0" encoding="utf-8"?>
<sst xmlns="http://schemas.openxmlformats.org/spreadsheetml/2006/main" count="70" uniqueCount="69">
  <si>
    <t>Tesorería de la Seguridad Social</t>
  </si>
  <si>
    <t xml:space="preserve">Balance General </t>
  </si>
  <si>
    <t>Del Régimen Contributivo</t>
  </si>
  <si>
    <t>Al 31 de enero  2019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</si>
  <si>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</si>
  <si>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</si>
  <si>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</si>
  <si>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</si>
  <si>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</si>
  <si>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</si>
  <si>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</si>
  <si>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</si>
  <si>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</si>
  <si>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</si>
  <si>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</si>
  <si>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</si>
  <si>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</si>
  <si>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</si>
  <si>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</si>
  <si>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</si>
  <si>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</si>
  <si>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</si>
  <si>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</si>
  <si>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</si>
  <si>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</si>
  <si>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</si>
  <si>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</si>
  <si>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</si>
  <si>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</si>
  <si>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</si>
  <si>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</si>
  <si>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</si>
  <si>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 Hacienda</t>
  </si>
  <si>
    <t xml:space="preserve">  </t>
  </si>
  <si>
    <t>Pensionados de la Policía Nacional</t>
  </si>
  <si>
    <t>Pensionados del Sector Salud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</si>
  <si>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</si>
  <si>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</si>
  <si>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</si>
  <si>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</si>
  <si>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</si>
  <si>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</si>
  <si>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</si>
  <si>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</si>
  <si>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</si>
  <si>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</si>
  <si>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</si>
  <si>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</si>
  <si>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</si>
  <si>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</si>
  <si>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Inversiones T.D Repo Seguro de Vida NI</t>
  </si>
  <si>
    <t>Inversiones T.D Repo Comisión AFP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</si>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</sst>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164" fontId="6" fillId="0" borderId="0" xfId="1" applyFont="1" applyFill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164" fontId="6" fillId="2" borderId="0" xfId="1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43" fontId="0" fillId="0" borderId="0" xfId="0" applyNumberFormat="1" applyFill="1"/>
    <xf numFmtId="0" fontId="6" fillId="0" borderId="0" xfId="0" applyFont="1" applyFill="1"/>
    <xf numFmtId="164" fontId="7" fillId="0" borderId="0" xfId="0" applyNumberFormat="1" applyFont="1" applyFill="1"/>
    <xf numFmtId="164" fontId="10" fillId="0" borderId="0" xfId="1" applyFont="1" applyFill="1"/>
    <xf numFmtId="0" fontId="7" fillId="0" borderId="0" xfId="0" applyFont="1" applyFill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685800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41C58E-5A7F-4F96-8806-DDAE17B04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"/>
          <a:ext cx="1466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DC5C4-3676-4F94-B8B4-B51BB9596499}">
  <sheetPr>
    <tabColor indexed="13"/>
    <pageSetUpPr fitToPage="1"/>
  </sheetPr>
  <dimension ref="A1:G90"/>
  <sheetViews>
    <sheetView showGridLines="0" tabSelected="1" zoomScale="110" zoomScaleNormal="110" zoomScaleSheetLayoutView="100" workbookViewId="0">
      <selection activeCell="A4" sqref="A4:D4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  <col min="257" max="257" width="11.7109375" customWidth="1"/>
    <col min="258" max="258" width="50.5703125" customWidth="1"/>
    <col min="259" max="259" width="23" bestFit="1" customWidth="1"/>
    <col min="260" max="260" width="21.5703125" customWidth="1"/>
    <col min="261" max="261" width="17.7109375" bestFit="1" customWidth="1"/>
    <col min="262" max="262" width="18" bestFit="1" customWidth="1"/>
    <col min="263" max="263" width="17.7109375" bestFit="1" customWidth="1"/>
    <col min="513" max="513" width="11.7109375" customWidth="1"/>
    <col min="514" max="514" width="50.5703125" customWidth="1"/>
    <col min="515" max="515" width="23" bestFit="1" customWidth="1"/>
    <col min="516" max="516" width="21.5703125" customWidth="1"/>
    <col min="517" max="517" width="17.7109375" bestFit="1" customWidth="1"/>
    <col min="518" max="518" width="18" bestFit="1" customWidth="1"/>
    <col min="519" max="519" width="17.7109375" bestFit="1" customWidth="1"/>
    <col min="769" max="769" width="11.7109375" customWidth="1"/>
    <col min="770" max="770" width="50.5703125" customWidth="1"/>
    <col min="771" max="771" width="23" bestFit="1" customWidth="1"/>
    <col min="772" max="772" width="21.5703125" customWidth="1"/>
    <col min="773" max="773" width="17.7109375" bestFit="1" customWidth="1"/>
    <col min="774" max="774" width="18" bestFit="1" customWidth="1"/>
    <col min="775" max="775" width="17.7109375" bestFit="1" customWidth="1"/>
    <col min="1025" max="1025" width="11.7109375" customWidth="1"/>
    <col min="1026" max="1026" width="50.5703125" customWidth="1"/>
    <col min="1027" max="1027" width="23" bestFit="1" customWidth="1"/>
    <col min="1028" max="1028" width="21.5703125" customWidth="1"/>
    <col min="1029" max="1029" width="17.7109375" bestFit="1" customWidth="1"/>
    <col min="1030" max="1030" width="18" bestFit="1" customWidth="1"/>
    <col min="1031" max="1031" width="17.7109375" bestFit="1" customWidth="1"/>
    <col min="1281" max="1281" width="11.7109375" customWidth="1"/>
    <col min="1282" max="1282" width="50.5703125" customWidth="1"/>
    <col min="1283" max="1283" width="23" bestFit="1" customWidth="1"/>
    <col min="1284" max="1284" width="21.5703125" customWidth="1"/>
    <col min="1285" max="1285" width="17.7109375" bestFit="1" customWidth="1"/>
    <col min="1286" max="1286" width="18" bestFit="1" customWidth="1"/>
    <col min="1287" max="1287" width="17.7109375" bestFit="1" customWidth="1"/>
    <col min="1537" max="1537" width="11.7109375" customWidth="1"/>
    <col min="1538" max="1538" width="50.5703125" customWidth="1"/>
    <col min="1539" max="1539" width="23" bestFit="1" customWidth="1"/>
    <col min="1540" max="1540" width="21.5703125" customWidth="1"/>
    <col min="1541" max="1541" width="17.7109375" bestFit="1" customWidth="1"/>
    <col min="1542" max="1542" width="18" bestFit="1" customWidth="1"/>
    <col min="1543" max="1543" width="17.7109375" bestFit="1" customWidth="1"/>
    <col min="1793" max="1793" width="11.7109375" customWidth="1"/>
    <col min="1794" max="1794" width="50.5703125" customWidth="1"/>
    <col min="1795" max="1795" width="23" bestFit="1" customWidth="1"/>
    <col min="1796" max="1796" width="21.5703125" customWidth="1"/>
    <col min="1797" max="1797" width="17.7109375" bestFit="1" customWidth="1"/>
    <col min="1798" max="1798" width="18" bestFit="1" customWidth="1"/>
    <col min="1799" max="1799" width="17.7109375" bestFit="1" customWidth="1"/>
    <col min="2049" max="2049" width="11.7109375" customWidth="1"/>
    <col min="2050" max="2050" width="50.5703125" customWidth="1"/>
    <col min="2051" max="2051" width="23" bestFit="1" customWidth="1"/>
    <col min="2052" max="2052" width="21.5703125" customWidth="1"/>
    <col min="2053" max="2053" width="17.7109375" bestFit="1" customWidth="1"/>
    <col min="2054" max="2054" width="18" bestFit="1" customWidth="1"/>
    <col min="2055" max="2055" width="17.7109375" bestFit="1" customWidth="1"/>
    <col min="2305" max="2305" width="11.7109375" customWidth="1"/>
    <col min="2306" max="2306" width="50.5703125" customWidth="1"/>
    <col min="2307" max="2307" width="23" bestFit="1" customWidth="1"/>
    <col min="2308" max="2308" width="21.5703125" customWidth="1"/>
    <col min="2309" max="2309" width="17.7109375" bestFit="1" customWidth="1"/>
    <col min="2310" max="2310" width="18" bestFit="1" customWidth="1"/>
    <col min="2311" max="2311" width="17.7109375" bestFit="1" customWidth="1"/>
    <col min="2561" max="2561" width="11.7109375" customWidth="1"/>
    <col min="2562" max="2562" width="50.5703125" customWidth="1"/>
    <col min="2563" max="2563" width="23" bestFit="1" customWidth="1"/>
    <col min="2564" max="2564" width="21.5703125" customWidth="1"/>
    <col min="2565" max="2565" width="17.7109375" bestFit="1" customWidth="1"/>
    <col min="2566" max="2566" width="18" bestFit="1" customWidth="1"/>
    <col min="2567" max="2567" width="17.7109375" bestFit="1" customWidth="1"/>
    <col min="2817" max="2817" width="11.7109375" customWidth="1"/>
    <col min="2818" max="2818" width="50.5703125" customWidth="1"/>
    <col min="2819" max="2819" width="23" bestFit="1" customWidth="1"/>
    <col min="2820" max="2820" width="21.5703125" customWidth="1"/>
    <col min="2821" max="2821" width="17.7109375" bestFit="1" customWidth="1"/>
    <col min="2822" max="2822" width="18" bestFit="1" customWidth="1"/>
    <col min="2823" max="2823" width="17.7109375" bestFit="1" customWidth="1"/>
    <col min="3073" max="3073" width="11.7109375" customWidth="1"/>
    <col min="3074" max="3074" width="50.5703125" customWidth="1"/>
    <col min="3075" max="3075" width="23" bestFit="1" customWidth="1"/>
    <col min="3076" max="3076" width="21.5703125" customWidth="1"/>
    <col min="3077" max="3077" width="17.7109375" bestFit="1" customWidth="1"/>
    <col min="3078" max="3078" width="18" bestFit="1" customWidth="1"/>
    <col min="3079" max="3079" width="17.7109375" bestFit="1" customWidth="1"/>
    <col min="3329" max="3329" width="11.7109375" customWidth="1"/>
    <col min="3330" max="3330" width="50.5703125" customWidth="1"/>
    <col min="3331" max="3331" width="23" bestFit="1" customWidth="1"/>
    <col min="3332" max="3332" width="21.5703125" customWidth="1"/>
    <col min="3333" max="3333" width="17.7109375" bestFit="1" customWidth="1"/>
    <col min="3334" max="3334" width="18" bestFit="1" customWidth="1"/>
    <col min="3335" max="3335" width="17.7109375" bestFit="1" customWidth="1"/>
    <col min="3585" max="3585" width="11.7109375" customWidth="1"/>
    <col min="3586" max="3586" width="50.5703125" customWidth="1"/>
    <col min="3587" max="3587" width="23" bestFit="1" customWidth="1"/>
    <col min="3588" max="3588" width="21.5703125" customWidth="1"/>
    <col min="3589" max="3589" width="17.7109375" bestFit="1" customWidth="1"/>
    <col min="3590" max="3590" width="18" bestFit="1" customWidth="1"/>
    <col min="3591" max="3591" width="17.7109375" bestFit="1" customWidth="1"/>
    <col min="3841" max="3841" width="11.7109375" customWidth="1"/>
    <col min="3842" max="3842" width="50.5703125" customWidth="1"/>
    <col min="3843" max="3843" width="23" bestFit="1" customWidth="1"/>
    <col min="3844" max="3844" width="21.5703125" customWidth="1"/>
    <col min="3845" max="3845" width="17.7109375" bestFit="1" customWidth="1"/>
    <col min="3846" max="3846" width="18" bestFit="1" customWidth="1"/>
    <col min="3847" max="3847" width="17.7109375" bestFit="1" customWidth="1"/>
    <col min="4097" max="4097" width="11.7109375" customWidth="1"/>
    <col min="4098" max="4098" width="50.5703125" customWidth="1"/>
    <col min="4099" max="4099" width="23" bestFit="1" customWidth="1"/>
    <col min="4100" max="4100" width="21.5703125" customWidth="1"/>
    <col min="4101" max="4101" width="17.7109375" bestFit="1" customWidth="1"/>
    <col min="4102" max="4102" width="18" bestFit="1" customWidth="1"/>
    <col min="4103" max="4103" width="17.7109375" bestFit="1" customWidth="1"/>
    <col min="4353" max="4353" width="11.7109375" customWidth="1"/>
    <col min="4354" max="4354" width="50.5703125" customWidth="1"/>
    <col min="4355" max="4355" width="23" bestFit="1" customWidth="1"/>
    <col min="4356" max="4356" width="21.5703125" customWidth="1"/>
    <col min="4357" max="4357" width="17.7109375" bestFit="1" customWidth="1"/>
    <col min="4358" max="4358" width="18" bestFit="1" customWidth="1"/>
    <col min="4359" max="4359" width="17.7109375" bestFit="1" customWidth="1"/>
    <col min="4609" max="4609" width="11.7109375" customWidth="1"/>
    <col min="4610" max="4610" width="50.5703125" customWidth="1"/>
    <col min="4611" max="4611" width="23" bestFit="1" customWidth="1"/>
    <col min="4612" max="4612" width="21.5703125" customWidth="1"/>
    <col min="4613" max="4613" width="17.7109375" bestFit="1" customWidth="1"/>
    <col min="4614" max="4614" width="18" bestFit="1" customWidth="1"/>
    <col min="4615" max="4615" width="17.7109375" bestFit="1" customWidth="1"/>
    <col min="4865" max="4865" width="11.7109375" customWidth="1"/>
    <col min="4866" max="4866" width="50.5703125" customWidth="1"/>
    <col min="4867" max="4867" width="23" bestFit="1" customWidth="1"/>
    <col min="4868" max="4868" width="21.5703125" customWidth="1"/>
    <col min="4869" max="4869" width="17.7109375" bestFit="1" customWidth="1"/>
    <col min="4870" max="4870" width="18" bestFit="1" customWidth="1"/>
    <col min="4871" max="4871" width="17.7109375" bestFit="1" customWidth="1"/>
    <col min="5121" max="5121" width="11.7109375" customWidth="1"/>
    <col min="5122" max="5122" width="50.5703125" customWidth="1"/>
    <col min="5123" max="5123" width="23" bestFit="1" customWidth="1"/>
    <col min="5124" max="5124" width="21.5703125" customWidth="1"/>
    <col min="5125" max="5125" width="17.7109375" bestFit="1" customWidth="1"/>
    <col min="5126" max="5126" width="18" bestFit="1" customWidth="1"/>
    <col min="5127" max="5127" width="17.7109375" bestFit="1" customWidth="1"/>
    <col min="5377" max="5377" width="11.7109375" customWidth="1"/>
    <col min="5378" max="5378" width="50.5703125" customWidth="1"/>
    <col min="5379" max="5379" width="23" bestFit="1" customWidth="1"/>
    <col min="5380" max="5380" width="21.5703125" customWidth="1"/>
    <col min="5381" max="5381" width="17.7109375" bestFit="1" customWidth="1"/>
    <col min="5382" max="5382" width="18" bestFit="1" customWidth="1"/>
    <col min="5383" max="5383" width="17.7109375" bestFit="1" customWidth="1"/>
    <col min="5633" max="5633" width="11.7109375" customWidth="1"/>
    <col min="5634" max="5634" width="50.5703125" customWidth="1"/>
    <col min="5635" max="5635" width="23" bestFit="1" customWidth="1"/>
    <col min="5636" max="5636" width="21.5703125" customWidth="1"/>
    <col min="5637" max="5637" width="17.7109375" bestFit="1" customWidth="1"/>
    <col min="5638" max="5638" width="18" bestFit="1" customWidth="1"/>
    <col min="5639" max="5639" width="17.7109375" bestFit="1" customWidth="1"/>
    <col min="5889" max="5889" width="11.7109375" customWidth="1"/>
    <col min="5890" max="5890" width="50.5703125" customWidth="1"/>
    <col min="5891" max="5891" width="23" bestFit="1" customWidth="1"/>
    <col min="5892" max="5892" width="21.5703125" customWidth="1"/>
    <col min="5893" max="5893" width="17.7109375" bestFit="1" customWidth="1"/>
    <col min="5894" max="5894" width="18" bestFit="1" customWidth="1"/>
    <col min="5895" max="5895" width="17.7109375" bestFit="1" customWidth="1"/>
    <col min="6145" max="6145" width="11.7109375" customWidth="1"/>
    <col min="6146" max="6146" width="50.5703125" customWidth="1"/>
    <col min="6147" max="6147" width="23" bestFit="1" customWidth="1"/>
    <col min="6148" max="6148" width="21.5703125" customWidth="1"/>
    <col min="6149" max="6149" width="17.7109375" bestFit="1" customWidth="1"/>
    <col min="6150" max="6150" width="18" bestFit="1" customWidth="1"/>
    <col min="6151" max="6151" width="17.7109375" bestFit="1" customWidth="1"/>
    <col min="6401" max="6401" width="11.7109375" customWidth="1"/>
    <col min="6402" max="6402" width="50.5703125" customWidth="1"/>
    <col min="6403" max="6403" width="23" bestFit="1" customWidth="1"/>
    <col min="6404" max="6404" width="21.5703125" customWidth="1"/>
    <col min="6405" max="6405" width="17.7109375" bestFit="1" customWidth="1"/>
    <col min="6406" max="6406" width="18" bestFit="1" customWidth="1"/>
    <col min="6407" max="6407" width="17.7109375" bestFit="1" customWidth="1"/>
    <col min="6657" max="6657" width="11.7109375" customWidth="1"/>
    <col min="6658" max="6658" width="50.5703125" customWidth="1"/>
    <col min="6659" max="6659" width="23" bestFit="1" customWidth="1"/>
    <col min="6660" max="6660" width="21.5703125" customWidth="1"/>
    <col min="6661" max="6661" width="17.7109375" bestFit="1" customWidth="1"/>
    <col min="6662" max="6662" width="18" bestFit="1" customWidth="1"/>
    <col min="6663" max="6663" width="17.7109375" bestFit="1" customWidth="1"/>
    <col min="6913" max="6913" width="11.7109375" customWidth="1"/>
    <col min="6914" max="6914" width="50.5703125" customWidth="1"/>
    <col min="6915" max="6915" width="23" bestFit="1" customWidth="1"/>
    <col min="6916" max="6916" width="21.5703125" customWidth="1"/>
    <col min="6917" max="6917" width="17.7109375" bestFit="1" customWidth="1"/>
    <col min="6918" max="6918" width="18" bestFit="1" customWidth="1"/>
    <col min="6919" max="6919" width="17.7109375" bestFit="1" customWidth="1"/>
    <col min="7169" max="7169" width="11.7109375" customWidth="1"/>
    <col min="7170" max="7170" width="50.5703125" customWidth="1"/>
    <col min="7171" max="7171" width="23" bestFit="1" customWidth="1"/>
    <col min="7172" max="7172" width="21.5703125" customWidth="1"/>
    <col min="7173" max="7173" width="17.7109375" bestFit="1" customWidth="1"/>
    <col min="7174" max="7174" width="18" bestFit="1" customWidth="1"/>
    <col min="7175" max="7175" width="17.7109375" bestFit="1" customWidth="1"/>
    <col min="7425" max="7425" width="11.7109375" customWidth="1"/>
    <col min="7426" max="7426" width="50.5703125" customWidth="1"/>
    <col min="7427" max="7427" width="23" bestFit="1" customWidth="1"/>
    <col min="7428" max="7428" width="21.5703125" customWidth="1"/>
    <col min="7429" max="7429" width="17.7109375" bestFit="1" customWidth="1"/>
    <col min="7430" max="7430" width="18" bestFit="1" customWidth="1"/>
    <col min="7431" max="7431" width="17.7109375" bestFit="1" customWidth="1"/>
    <col min="7681" max="7681" width="11.7109375" customWidth="1"/>
    <col min="7682" max="7682" width="50.5703125" customWidth="1"/>
    <col min="7683" max="7683" width="23" bestFit="1" customWidth="1"/>
    <col min="7684" max="7684" width="21.5703125" customWidth="1"/>
    <col min="7685" max="7685" width="17.7109375" bestFit="1" customWidth="1"/>
    <col min="7686" max="7686" width="18" bestFit="1" customWidth="1"/>
    <col min="7687" max="7687" width="17.7109375" bestFit="1" customWidth="1"/>
    <col min="7937" max="7937" width="11.7109375" customWidth="1"/>
    <col min="7938" max="7938" width="50.5703125" customWidth="1"/>
    <col min="7939" max="7939" width="23" bestFit="1" customWidth="1"/>
    <col min="7940" max="7940" width="21.5703125" customWidth="1"/>
    <col min="7941" max="7941" width="17.7109375" bestFit="1" customWidth="1"/>
    <col min="7942" max="7942" width="18" bestFit="1" customWidth="1"/>
    <col min="7943" max="7943" width="17.7109375" bestFit="1" customWidth="1"/>
    <col min="8193" max="8193" width="11.7109375" customWidth="1"/>
    <col min="8194" max="8194" width="50.5703125" customWidth="1"/>
    <col min="8195" max="8195" width="23" bestFit="1" customWidth="1"/>
    <col min="8196" max="8196" width="21.5703125" customWidth="1"/>
    <col min="8197" max="8197" width="17.7109375" bestFit="1" customWidth="1"/>
    <col min="8198" max="8198" width="18" bestFit="1" customWidth="1"/>
    <col min="8199" max="8199" width="17.7109375" bestFit="1" customWidth="1"/>
    <col min="8449" max="8449" width="11.7109375" customWidth="1"/>
    <col min="8450" max="8450" width="50.5703125" customWidth="1"/>
    <col min="8451" max="8451" width="23" bestFit="1" customWidth="1"/>
    <col min="8452" max="8452" width="21.5703125" customWidth="1"/>
    <col min="8453" max="8453" width="17.7109375" bestFit="1" customWidth="1"/>
    <col min="8454" max="8454" width="18" bestFit="1" customWidth="1"/>
    <col min="8455" max="8455" width="17.7109375" bestFit="1" customWidth="1"/>
    <col min="8705" max="8705" width="11.7109375" customWidth="1"/>
    <col min="8706" max="8706" width="50.5703125" customWidth="1"/>
    <col min="8707" max="8707" width="23" bestFit="1" customWidth="1"/>
    <col min="8708" max="8708" width="21.5703125" customWidth="1"/>
    <col min="8709" max="8709" width="17.7109375" bestFit="1" customWidth="1"/>
    <col min="8710" max="8710" width="18" bestFit="1" customWidth="1"/>
    <col min="8711" max="8711" width="17.7109375" bestFit="1" customWidth="1"/>
    <col min="8961" max="8961" width="11.7109375" customWidth="1"/>
    <col min="8962" max="8962" width="50.5703125" customWidth="1"/>
    <col min="8963" max="8963" width="23" bestFit="1" customWidth="1"/>
    <col min="8964" max="8964" width="21.5703125" customWidth="1"/>
    <col min="8965" max="8965" width="17.7109375" bestFit="1" customWidth="1"/>
    <col min="8966" max="8966" width="18" bestFit="1" customWidth="1"/>
    <col min="8967" max="8967" width="17.7109375" bestFit="1" customWidth="1"/>
    <col min="9217" max="9217" width="11.7109375" customWidth="1"/>
    <col min="9218" max="9218" width="50.5703125" customWidth="1"/>
    <col min="9219" max="9219" width="23" bestFit="1" customWidth="1"/>
    <col min="9220" max="9220" width="21.5703125" customWidth="1"/>
    <col min="9221" max="9221" width="17.7109375" bestFit="1" customWidth="1"/>
    <col min="9222" max="9222" width="18" bestFit="1" customWidth="1"/>
    <col min="9223" max="9223" width="17.7109375" bestFit="1" customWidth="1"/>
    <col min="9473" max="9473" width="11.7109375" customWidth="1"/>
    <col min="9474" max="9474" width="50.5703125" customWidth="1"/>
    <col min="9475" max="9475" width="23" bestFit="1" customWidth="1"/>
    <col min="9476" max="9476" width="21.5703125" customWidth="1"/>
    <col min="9477" max="9477" width="17.7109375" bestFit="1" customWidth="1"/>
    <col min="9478" max="9478" width="18" bestFit="1" customWidth="1"/>
    <col min="9479" max="9479" width="17.7109375" bestFit="1" customWidth="1"/>
    <col min="9729" max="9729" width="11.7109375" customWidth="1"/>
    <col min="9730" max="9730" width="50.5703125" customWidth="1"/>
    <col min="9731" max="9731" width="23" bestFit="1" customWidth="1"/>
    <col min="9732" max="9732" width="21.5703125" customWidth="1"/>
    <col min="9733" max="9733" width="17.7109375" bestFit="1" customWidth="1"/>
    <col min="9734" max="9734" width="18" bestFit="1" customWidth="1"/>
    <col min="9735" max="9735" width="17.7109375" bestFit="1" customWidth="1"/>
    <col min="9985" max="9985" width="11.7109375" customWidth="1"/>
    <col min="9986" max="9986" width="50.5703125" customWidth="1"/>
    <col min="9987" max="9987" width="23" bestFit="1" customWidth="1"/>
    <col min="9988" max="9988" width="21.5703125" customWidth="1"/>
    <col min="9989" max="9989" width="17.7109375" bestFit="1" customWidth="1"/>
    <col min="9990" max="9990" width="18" bestFit="1" customWidth="1"/>
    <col min="9991" max="9991" width="17.7109375" bestFit="1" customWidth="1"/>
    <col min="10241" max="10241" width="11.7109375" customWidth="1"/>
    <col min="10242" max="10242" width="50.5703125" customWidth="1"/>
    <col min="10243" max="10243" width="23" bestFit="1" customWidth="1"/>
    <col min="10244" max="10244" width="21.5703125" customWidth="1"/>
    <col min="10245" max="10245" width="17.7109375" bestFit="1" customWidth="1"/>
    <col min="10246" max="10246" width="18" bestFit="1" customWidth="1"/>
    <col min="10247" max="10247" width="17.7109375" bestFit="1" customWidth="1"/>
    <col min="10497" max="10497" width="11.7109375" customWidth="1"/>
    <col min="10498" max="10498" width="50.5703125" customWidth="1"/>
    <col min="10499" max="10499" width="23" bestFit="1" customWidth="1"/>
    <col min="10500" max="10500" width="21.5703125" customWidth="1"/>
    <col min="10501" max="10501" width="17.7109375" bestFit="1" customWidth="1"/>
    <col min="10502" max="10502" width="18" bestFit="1" customWidth="1"/>
    <col min="10503" max="10503" width="17.7109375" bestFit="1" customWidth="1"/>
    <col min="10753" max="10753" width="11.7109375" customWidth="1"/>
    <col min="10754" max="10754" width="50.5703125" customWidth="1"/>
    <col min="10755" max="10755" width="23" bestFit="1" customWidth="1"/>
    <col min="10756" max="10756" width="21.5703125" customWidth="1"/>
    <col min="10757" max="10757" width="17.7109375" bestFit="1" customWidth="1"/>
    <col min="10758" max="10758" width="18" bestFit="1" customWidth="1"/>
    <col min="10759" max="10759" width="17.7109375" bestFit="1" customWidth="1"/>
    <col min="11009" max="11009" width="11.7109375" customWidth="1"/>
    <col min="11010" max="11010" width="50.5703125" customWidth="1"/>
    <col min="11011" max="11011" width="23" bestFit="1" customWidth="1"/>
    <col min="11012" max="11012" width="21.5703125" customWidth="1"/>
    <col min="11013" max="11013" width="17.7109375" bestFit="1" customWidth="1"/>
    <col min="11014" max="11014" width="18" bestFit="1" customWidth="1"/>
    <col min="11015" max="11015" width="17.7109375" bestFit="1" customWidth="1"/>
    <col min="11265" max="11265" width="11.7109375" customWidth="1"/>
    <col min="11266" max="11266" width="50.5703125" customWidth="1"/>
    <col min="11267" max="11267" width="23" bestFit="1" customWidth="1"/>
    <col min="11268" max="11268" width="21.5703125" customWidth="1"/>
    <col min="11269" max="11269" width="17.7109375" bestFit="1" customWidth="1"/>
    <col min="11270" max="11270" width="18" bestFit="1" customWidth="1"/>
    <col min="11271" max="11271" width="17.7109375" bestFit="1" customWidth="1"/>
    <col min="11521" max="11521" width="11.7109375" customWidth="1"/>
    <col min="11522" max="11522" width="50.5703125" customWidth="1"/>
    <col min="11523" max="11523" width="23" bestFit="1" customWidth="1"/>
    <col min="11524" max="11524" width="21.5703125" customWidth="1"/>
    <col min="11525" max="11525" width="17.7109375" bestFit="1" customWidth="1"/>
    <col min="11526" max="11526" width="18" bestFit="1" customWidth="1"/>
    <col min="11527" max="11527" width="17.7109375" bestFit="1" customWidth="1"/>
    <col min="11777" max="11777" width="11.7109375" customWidth="1"/>
    <col min="11778" max="11778" width="50.5703125" customWidth="1"/>
    <col min="11779" max="11779" width="23" bestFit="1" customWidth="1"/>
    <col min="11780" max="11780" width="21.5703125" customWidth="1"/>
    <col min="11781" max="11781" width="17.7109375" bestFit="1" customWidth="1"/>
    <col min="11782" max="11782" width="18" bestFit="1" customWidth="1"/>
    <col min="11783" max="11783" width="17.7109375" bestFit="1" customWidth="1"/>
    <col min="12033" max="12033" width="11.7109375" customWidth="1"/>
    <col min="12034" max="12034" width="50.5703125" customWidth="1"/>
    <col min="12035" max="12035" width="23" bestFit="1" customWidth="1"/>
    <col min="12036" max="12036" width="21.5703125" customWidth="1"/>
    <col min="12037" max="12037" width="17.7109375" bestFit="1" customWidth="1"/>
    <col min="12038" max="12038" width="18" bestFit="1" customWidth="1"/>
    <col min="12039" max="12039" width="17.7109375" bestFit="1" customWidth="1"/>
    <col min="12289" max="12289" width="11.7109375" customWidth="1"/>
    <col min="12290" max="12290" width="50.5703125" customWidth="1"/>
    <col min="12291" max="12291" width="23" bestFit="1" customWidth="1"/>
    <col min="12292" max="12292" width="21.5703125" customWidth="1"/>
    <col min="12293" max="12293" width="17.7109375" bestFit="1" customWidth="1"/>
    <col min="12294" max="12294" width="18" bestFit="1" customWidth="1"/>
    <col min="12295" max="12295" width="17.7109375" bestFit="1" customWidth="1"/>
    <col min="12545" max="12545" width="11.7109375" customWidth="1"/>
    <col min="12546" max="12546" width="50.5703125" customWidth="1"/>
    <col min="12547" max="12547" width="23" bestFit="1" customWidth="1"/>
    <col min="12548" max="12548" width="21.5703125" customWidth="1"/>
    <col min="12549" max="12549" width="17.7109375" bestFit="1" customWidth="1"/>
    <col min="12550" max="12550" width="18" bestFit="1" customWidth="1"/>
    <col min="12551" max="12551" width="17.7109375" bestFit="1" customWidth="1"/>
    <col min="12801" max="12801" width="11.7109375" customWidth="1"/>
    <col min="12802" max="12802" width="50.5703125" customWidth="1"/>
    <col min="12803" max="12803" width="23" bestFit="1" customWidth="1"/>
    <col min="12804" max="12804" width="21.5703125" customWidth="1"/>
    <col min="12805" max="12805" width="17.7109375" bestFit="1" customWidth="1"/>
    <col min="12806" max="12806" width="18" bestFit="1" customWidth="1"/>
    <col min="12807" max="12807" width="17.7109375" bestFit="1" customWidth="1"/>
    <col min="13057" max="13057" width="11.7109375" customWidth="1"/>
    <col min="13058" max="13058" width="50.5703125" customWidth="1"/>
    <col min="13059" max="13059" width="23" bestFit="1" customWidth="1"/>
    <col min="13060" max="13060" width="21.5703125" customWidth="1"/>
    <col min="13061" max="13061" width="17.7109375" bestFit="1" customWidth="1"/>
    <col min="13062" max="13062" width="18" bestFit="1" customWidth="1"/>
    <col min="13063" max="13063" width="17.7109375" bestFit="1" customWidth="1"/>
    <col min="13313" max="13313" width="11.7109375" customWidth="1"/>
    <col min="13314" max="13314" width="50.5703125" customWidth="1"/>
    <col min="13315" max="13315" width="23" bestFit="1" customWidth="1"/>
    <col min="13316" max="13316" width="21.5703125" customWidth="1"/>
    <col min="13317" max="13317" width="17.7109375" bestFit="1" customWidth="1"/>
    <col min="13318" max="13318" width="18" bestFit="1" customWidth="1"/>
    <col min="13319" max="13319" width="17.7109375" bestFit="1" customWidth="1"/>
    <col min="13569" max="13569" width="11.7109375" customWidth="1"/>
    <col min="13570" max="13570" width="50.5703125" customWidth="1"/>
    <col min="13571" max="13571" width="23" bestFit="1" customWidth="1"/>
    <col min="13572" max="13572" width="21.5703125" customWidth="1"/>
    <col min="13573" max="13573" width="17.7109375" bestFit="1" customWidth="1"/>
    <col min="13574" max="13574" width="18" bestFit="1" customWidth="1"/>
    <col min="13575" max="13575" width="17.7109375" bestFit="1" customWidth="1"/>
    <col min="13825" max="13825" width="11.7109375" customWidth="1"/>
    <col min="13826" max="13826" width="50.5703125" customWidth="1"/>
    <col min="13827" max="13827" width="23" bestFit="1" customWidth="1"/>
    <col min="13828" max="13828" width="21.5703125" customWidth="1"/>
    <col min="13829" max="13829" width="17.7109375" bestFit="1" customWidth="1"/>
    <col min="13830" max="13830" width="18" bestFit="1" customWidth="1"/>
    <col min="13831" max="13831" width="17.7109375" bestFit="1" customWidth="1"/>
    <col min="14081" max="14081" width="11.7109375" customWidth="1"/>
    <col min="14082" max="14082" width="50.5703125" customWidth="1"/>
    <col min="14083" max="14083" width="23" bestFit="1" customWidth="1"/>
    <col min="14084" max="14084" width="21.5703125" customWidth="1"/>
    <col min="14085" max="14085" width="17.7109375" bestFit="1" customWidth="1"/>
    <col min="14086" max="14086" width="18" bestFit="1" customWidth="1"/>
    <col min="14087" max="14087" width="17.7109375" bestFit="1" customWidth="1"/>
    <col min="14337" max="14337" width="11.7109375" customWidth="1"/>
    <col min="14338" max="14338" width="50.5703125" customWidth="1"/>
    <col min="14339" max="14339" width="23" bestFit="1" customWidth="1"/>
    <col min="14340" max="14340" width="21.5703125" customWidth="1"/>
    <col min="14341" max="14341" width="17.7109375" bestFit="1" customWidth="1"/>
    <col min="14342" max="14342" width="18" bestFit="1" customWidth="1"/>
    <col min="14343" max="14343" width="17.7109375" bestFit="1" customWidth="1"/>
    <col min="14593" max="14593" width="11.7109375" customWidth="1"/>
    <col min="14594" max="14594" width="50.5703125" customWidth="1"/>
    <col min="14595" max="14595" width="23" bestFit="1" customWidth="1"/>
    <col min="14596" max="14596" width="21.5703125" customWidth="1"/>
    <col min="14597" max="14597" width="17.7109375" bestFit="1" customWidth="1"/>
    <col min="14598" max="14598" width="18" bestFit="1" customWidth="1"/>
    <col min="14599" max="14599" width="17.7109375" bestFit="1" customWidth="1"/>
    <col min="14849" max="14849" width="11.7109375" customWidth="1"/>
    <col min="14850" max="14850" width="50.5703125" customWidth="1"/>
    <col min="14851" max="14851" width="23" bestFit="1" customWidth="1"/>
    <col min="14852" max="14852" width="21.5703125" customWidth="1"/>
    <col min="14853" max="14853" width="17.7109375" bestFit="1" customWidth="1"/>
    <col min="14854" max="14854" width="18" bestFit="1" customWidth="1"/>
    <col min="14855" max="14855" width="17.7109375" bestFit="1" customWidth="1"/>
    <col min="15105" max="15105" width="11.7109375" customWidth="1"/>
    <col min="15106" max="15106" width="50.5703125" customWidth="1"/>
    <col min="15107" max="15107" width="23" bestFit="1" customWidth="1"/>
    <col min="15108" max="15108" width="21.5703125" customWidth="1"/>
    <col min="15109" max="15109" width="17.7109375" bestFit="1" customWidth="1"/>
    <col min="15110" max="15110" width="18" bestFit="1" customWidth="1"/>
    <col min="15111" max="15111" width="17.7109375" bestFit="1" customWidth="1"/>
    <col min="15361" max="15361" width="11.7109375" customWidth="1"/>
    <col min="15362" max="15362" width="50.5703125" customWidth="1"/>
    <col min="15363" max="15363" width="23" bestFit="1" customWidth="1"/>
    <col min="15364" max="15364" width="21.5703125" customWidth="1"/>
    <col min="15365" max="15365" width="17.7109375" bestFit="1" customWidth="1"/>
    <col min="15366" max="15366" width="18" bestFit="1" customWidth="1"/>
    <col min="15367" max="15367" width="17.7109375" bestFit="1" customWidth="1"/>
    <col min="15617" max="15617" width="11.7109375" customWidth="1"/>
    <col min="15618" max="15618" width="50.5703125" customWidth="1"/>
    <col min="15619" max="15619" width="23" bestFit="1" customWidth="1"/>
    <col min="15620" max="15620" width="21.5703125" customWidth="1"/>
    <col min="15621" max="15621" width="17.7109375" bestFit="1" customWidth="1"/>
    <col min="15622" max="15622" width="18" bestFit="1" customWidth="1"/>
    <col min="15623" max="15623" width="17.7109375" bestFit="1" customWidth="1"/>
    <col min="15873" max="15873" width="11.7109375" customWidth="1"/>
    <col min="15874" max="15874" width="50.5703125" customWidth="1"/>
    <col min="15875" max="15875" width="23" bestFit="1" customWidth="1"/>
    <col min="15876" max="15876" width="21.5703125" customWidth="1"/>
    <col min="15877" max="15877" width="17.7109375" bestFit="1" customWidth="1"/>
    <col min="15878" max="15878" width="18" bestFit="1" customWidth="1"/>
    <col min="15879" max="15879" width="17.7109375" bestFit="1" customWidth="1"/>
    <col min="16129" max="16129" width="11.7109375" customWidth="1"/>
    <col min="16130" max="16130" width="50.5703125" customWidth="1"/>
    <col min="16131" max="16131" width="23" bestFit="1" customWidth="1"/>
    <col min="16132" max="16132" width="21.5703125" customWidth="1"/>
    <col min="16133" max="16133" width="17.7109375" bestFit="1" customWidth="1"/>
    <col min="16134" max="16134" width="18" bestFit="1" customWidth="1"/>
    <col min="16135" max="16135" width="17.7109375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6">
        <v>75031837.819999993</v>
      </c>
      <c r="D8" s="7" t="s">
        <v>7</v>
      </c>
      <c r="E8" s="4"/>
    </row>
    <row r="9" spans="1:5" ht="14.25" x14ac:dyDescent="0.2">
      <c r="B9" s="5" t="s">
        <v>8</v>
      </c>
      <c r="C9" s="6">
        <v>2879638.7</v>
      </c>
      <c r="D9" s="7"/>
      <c r="E9" s="4"/>
    </row>
    <row r="10" spans="1:5" ht="14.25" x14ac:dyDescent="0.2">
      <c r="B10" s="5" t="s">
        <v>9</v>
      </c>
      <c r="C10" s="6">
        <v>1304735.6000000001</v>
      </c>
      <c r="D10" s="7"/>
      <c r="E10" s="4"/>
    </row>
    <row r="11" spans="1:5" x14ac:dyDescent="0.2">
      <c r="B11" t="s">
        <v>10</v>
      </c>
      <c r="C11" s="6">
        <v>67616456.189999998</v>
      </c>
      <c r="E11" s="4"/>
    </row>
    <row r="12" spans="1:5" x14ac:dyDescent="0.2">
      <c r="B12" s="8" t="s">
        <v>11</v>
      </c>
      <c r="C12" s="6">
        <v>109716.9</v>
      </c>
      <c r="E12" s="4"/>
    </row>
    <row r="13" spans="1:5" x14ac:dyDescent="0.2">
      <c r="B13" t="s">
        <v>12</v>
      </c>
      <c r="C13" s="6">
        <v>6109530.3300000001</v>
      </c>
      <c r="E13" s="4"/>
    </row>
    <row r="14" spans="1:5" x14ac:dyDescent="0.2">
      <c r="B14" t="s">
        <v>13</v>
      </c>
      <c r="C14" s="6">
        <v>37969500.450000003</v>
      </c>
    </row>
    <row r="15" spans="1:5" x14ac:dyDescent="0.2">
      <c r="B15" t="s">
        <v>14</v>
      </c>
      <c r="C15" s="6">
        <v>61832.42</v>
      </c>
    </row>
    <row r="16" spans="1:5" x14ac:dyDescent="0.2">
      <c r="B16" t="s">
        <v>15</v>
      </c>
      <c r="C16" s="6">
        <v>2229938.04</v>
      </c>
    </row>
    <row r="17" spans="2:6" x14ac:dyDescent="0.2">
      <c r="B17" t="s">
        <v>16</v>
      </c>
      <c r="C17" s="6">
        <v>420265.13</v>
      </c>
      <c r="D17" s="9"/>
    </row>
    <row r="18" spans="2:6" x14ac:dyDescent="0.2">
      <c r="B18" t="s">
        <v>17</v>
      </c>
      <c r="C18" s="6">
        <v>38636.370000000003</v>
      </c>
      <c r="D18" s="9"/>
    </row>
    <row r="19" spans="2:6" x14ac:dyDescent="0.2">
      <c r="B19" t="s">
        <v>18</v>
      </c>
      <c r="C19" s="6">
        <v>287100.64</v>
      </c>
      <c r="D19" s="9"/>
      <c r="E19" s="4"/>
    </row>
    <row r="20" spans="2:6" x14ac:dyDescent="0.2">
      <c r="B20" t="s">
        <v>19</v>
      </c>
      <c r="C20" s="6">
        <v>3999174.01</v>
      </c>
      <c r="D20" s="9"/>
      <c r="E20" s="4"/>
    </row>
    <row r="21" spans="2:6" x14ac:dyDescent="0.2">
      <c r="C21" s="4"/>
      <c r="D21" s="9"/>
      <c r="E21" s="4"/>
    </row>
    <row r="22" spans="2:6" x14ac:dyDescent="0.2">
      <c r="C22" s="4"/>
      <c r="D22" s="10">
        <f>SUM(C8:C21)</f>
        <v>198058362.59999996</v>
      </c>
      <c r="E22" s="4"/>
    </row>
    <row r="23" spans="2:6" x14ac:dyDescent="0.2">
      <c r="B23" s="11" t="s">
        <v>20</v>
      </c>
      <c r="C23" s="4"/>
      <c r="E23" s="4"/>
    </row>
    <row r="24" spans="2:6" x14ac:dyDescent="0.2">
      <c r="B24" t="s">
        <v>21</v>
      </c>
      <c r="C24" s="4">
        <v>3360171.45</v>
      </c>
      <c r="D24" s="12"/>
      <c r="E24" s="4"/>
      <c r="F24" s="4"/>
    </row>
    <row r="25" spans="2:6" x14ac:dyDescent="0.2">
      <c r="B25" t="s">
        <v>22</v>
      </c>
      <c r="C25" s="4">
        <v>1385928.28</v>
      </c>
      <c r="D25" s="8"/>
      <c r="E25" s="4"/>
      <c r="F25" s="4"/>
    </row>
    <row r="26" spans="2:6" hidden="1" x14ac:dyDescent="0.2">
      <c r="B26" s="8" t="s">
        <v>23</v>
      </c>
      <c r="C26" s="4">
        <v>0</v>
      </c>
      <c r="D26" s="8"/>
      <c r="E26" s="4"/>
      <c r="F26" s="4"/>
    </row>
    <row r="27" spans="2:6" x14ac:dyDescent="0.2">
      <c r="C27" s="4"/>
      <c r="D27" s="13">
        <f>SUM(C24:C26)</f>
        <v>4746099.7300000004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6">
        <v>205511327.28</v>
      </c>
      <c r="D29" s="14"/>
      <c r="E29" s="4"/>
      <c r="F29" s="4"/>
    </row>
    <row r="30" spans="2:6" x14ac:dyDescent="0.2">
      <c r="B30" t="s">
        <v>26</v>
      </c>
      <c r="C30" s="6">
        <v>137194518.86000001</v>
      </c>
      <c r="D30" s="14"/>
      <c r="E30" s="4"/>
      <c r="F30" s="4"/>
    </row>
    <row r="31" spans="2:6" x14ac:dyDescent="0.2">
      <c r="B31" s="15" t="s">
        <v>27</v>
      </c>
      <c r="C31" s="6">
        <f>308697252.38-(6.6+502.27+70684.07+6362060.28+3647.27)</f>
        <v>302260351.88999999</v>
      </c>
      <c r="D31" s="14"/>
      <c r="E31" s="4"/>
      <c r="F31" s="4"/>
    </row>
    <row r="32" spans="2:6" x14ac:dyDescent="0.2">
      <c r="B32" s="15" t="s">
        <v>28</v>
      </c>
      <c r="C32" s="6">
        <v>9770842.4499999993</v>
      </c>
      <c r="D32" s="4"/>
      <c r="E32" s="4"/>
      <c r="F32" s="4"/>
    </row>
    <row r="33" spans="2:6" x14ac:dyDescent="0.2">
      <c r="B33" s="15" t="s">
        <v>29</v>
      </c>
      <c r="C33" s="6">
        <v>135487367.87</v>
      </c>
      <c r="D33" s="4"/>
      <c r="E33" s="4"/>
      <c r="F33" s="4"/>
    </row>
    <row r="34" spans="2:6" x14ac:dyDescent="0.2">
      <c r="B34" s="15"/>
      <c r="D34" s="10">
        <f>SUM(C29:C33)</f>
        <v>790224408.35000002</v>
      </c>
      <c r="E34" s="4"/>
      <c r="F34" s="4"/>
    </row>
    <row r="35" spans="2:6" ht="35.25" customHeight="1" x14ac:dyDescent="0.25">
      <c r="B35" s="16" t="s">
        <v>30</v>
      </c>
      <c r="C35" s="4"/>
      <c r="E35" s="4"/>
      <c r="F35" s="4"/>
    </row>
    <row r="36" spans="2:6" ht="14.25" x14ac:dyDescent="0.2">
      <c r="B36" s="17" t="s">
        <v>31</v>
      </c>
      <c r="C36" s="4">
        <v>0</v>
      </c>
      <c r="E36" s="4"/>
      <c r="F36" s="4"/>
    </row>
    <row r="37" spans="2:6" x14ac:dyDescent="0.2">
      <c r="B37" s="15" t="s">
        <v>32</v>
      </c>
      <c r="C37" s="18">
        <v>502.27</v>
      </c>
      <c r="D37" t="s">
        <v>33</v>
      </c>
      <c r="E37" s="4"/>
      <c r="F37" s="4"/>
    </row>
    <row r="38" spans="2:6" x14ac:dyDescent="0.2">
      <c r="B38" s="15" t="s">
        <v>34</v>
      </c>
      <c r="C38" s="18">
        <f>70684.07+10816.08</f>
        <v>81500.150000000009</v>
      </c>
      <c r="E38" s="4"/>
      <c r="F38" s="4"/>
    </row>
    <row r="39" spans="2:6" x14ac:dyDescent="0.2">
      <c r="B39" s="15" t="s">
        <v>35</v>
      </c>
      <c r="C39" s="18">
        <f>6362060.28+2927.42</f>
        <v>6364987.7000000002</v>
      </c>
      <c r="E39" s="4"/>
      <c r="F39" s="4"/>
    </row>
    <row r="40" spans="2:6" x14ac:dyDescent="0.2">
      <c r="B40" s="15" t="s">
        <v>36</v>
      </c>
      <c r="C40" s="18">
        <f>3647.27+3329.94</f>
        <v>6977.21</v>
      </c>
      <c r="E40" s="4"/>
      <c r="F40" s="4"/>
    </row>
    <row r="41" spans="2:6" x14ac:dyDescent="0.2">
      <c r="B41" s="15" t="s">
        <v>37</v>
      </c>
      <c r="C41" s="6">
        <f>15534987.42+554704.47</f>
        <v>16089691.890000001</v>
      </c>
      <c r="E41" s="4"/>
      <c r="F41" s="4"/>
    </row>
    <row r="42" spans="2:6" x14ac:dyDescent="0.2">
      <c r="B42" s="15" t="s">
        <v>38</v>
      </c>
      <c r="C42" s="18">
        <v>1833588.52</v>
      </c>
      <c r="E42" s="4"/>
      <c r="F42" s="4"/>
    </row>
    <row r="43" spans="2:6" x14ac:dyDescent="0.2">
      <c r="B43" s="15" t="s">
        <v>39</v>
      </c>
      <c r="C43" s="18">
        <v>156868.88</v>
      </c>
      <c r="E43" s="4"/>
      <c r="F43" s="4"/>
    </row>
    <row r="44" spans="2:6" x14ac:dyDescent="0.2">
      <c r="B44" s="15" t="s">
        <v>40</v>
      </c>
      <c r="C44" s="18">
        <v>6.6</v>
      </c>
      <c r="E44" s="4"/>
      <c r="F44" s="4"/>
    </row>
    <row r="45" spans="2:6" x14ac:dyDescent="0.2">
      <c r="C45" s="19"/>
      <c r="D45" s="10">
        <f>SUM(C36:C44)</f>
        <v>24534123.219999999</v>
      </c>
      <c r="E45" s="4"/>
      <c r="F45" s="4"/>
    </row>
    <row r="46" spans="2:6" ht="15" x14ac:dyDescent="0.25">
      <c r="B46" s="3" t="s">
        <v>41</v>
      </c>
      <c r="C46" s="4"/>
      <c r="E46" s="4"/>
      <c r="F46" s="4"/>
    </row>
    <row r="47" spans="2:6" x14ac:dyDescent="0.2">
      <c r="B47" t="s">
        <v>42</v>
      </c>
      <c r="C47" s="18">
        <f>2588250510+4466804835.62+54608288.65+92246887.62+35961510.48+31179798.13</f>
        <v>7269051830.499999</v>
      </c>
      <c r="D47" s="14"/>
      <c r="E47" s="4"/>
      <c r="F47" s="4"/>
    </row>
    <row r="48" spans="2:6" x14ac:dyDescent="0.2">
      <c r="B48" t="s">
        <v>32</v>
      </c>
      <c r="C48" s="18">
        <v>41150995.240000002</v>
      </c>
      <c r="E48" s="4"/>
      <c r="F48" s="4"/>
    </row>
    <row r="49" spans="1:7" x14ac:dyDescent="0.2">
      <c r="B49" s="8" t="s">
        <v>43</v>
      </c>
      <c r="C49" s="18">
        <v>4108036.66</v>
      </c>
      <c r="E49" s="4"/>
      <c r="F49" s="4"/>
    </row>
    <row r="50" spans="1:7" x14ac:dyDescent="0.2">
      <c r="B50" s="8" t="s">
        <v>44</v>
      </c>
      <c r="C50" s="18">
        <v>44691213.32</v>
      </c>
      <c r="E50" s="4"/>
      <c r="F50" s="4"/>
    </row>
    <row r="51" spans="1:7" x14ac:dyDescent="0.2">
      <c r="B51" s="8" t="s">
        <v>45</v>
      </c>
      <c r="C51" s="18">
        <v>19210341.600000001</v>
      </c>
      <c r="E51" s="4"/>
      <c r="F51" s="4"/>
    </row>
    <row r="52" spans="1:7" x14ac:dyDescent="0.2">
      <c r="B52" t="s">
        <v>46</v>
      </c>
      <c r="C52" s="18">
        <v>1680631834.5599999</v>
      </c>
      <c r="D52" s="20"/>
      <c r="E52" s="4"/>
      <c r="F52" s="4"/>
    </row>
    <row r="53" spans="1:7" x14ac:dyDescent="0.2">
      <c r="B53" t="s">
        <v>47</v>
      </c>
      <c r="C53" s="18">
        <v>11193967.01</v>
      </c>
      <c r="D53" s="20"/>
      <c r="E53" s="4"/>
      <c r="F53" s="4"/>
    </row>
    <row r="54" spans="1:7" x14ac:dyDescent="0.2">
      <c r="B54" s="8" t="s">
        <v>48</v>
      </c>
      <c r="C54" s="18">
        <v>62927090.780000001</v>
      </c>
      <c r="D54" s="20"/>
      <c r="F54" s="4"/>
    </row>
    <row r="55" spans="1:7" x14ac:dyDescent="0.2">
      <c r="B55" s="8" t="s">
        <v>49</v>
      </c>
      <c r="C55" s="18">
        <f>992976427.34+5411537.79</f>
        <v>998387965.13</v>
      </c>
      <c r="D55" s="20"/>
      <c r="F55" s="4"/>
    </row>
    <row r="56" spans="1:7" x14ac:dyDescent="0.2">
      <c r="B56" s="8" t="s">
        <v>50</v>
      </c>
      <c r="C56" s="18">
        <f>115942620.04+47551.09</f>
        <v>115990171.13000001</v>
      </c>
      <c r="D56" s="20"/>
      <c r="F56" s="4"/>
    </row>
    <row r="57" spans="1:7" x14ac:dyDescent="0.2">
      <c r="B57" s="8" t="s">
        <v>51</v>
      </c>
      <c r="C57" s="18">
        <f>57771737.8</f>
        <v>57771737.799999997</v>
      </c>
      <c r="D57" s="20"/>
      <c r="F57" s="4"/>
    </row>
    <row r="58" spans="1:7" x14ac:dyDescent="0.2">
      <c r="C58" s="14"/>
      <c r="D58" s="21">
        <f>SUM(C47:C57)</f>
        <v>10305115183.729998</v>
      </c>
      <c r="E58" s="4"/>
      <c r="F58" s="4"/>
    </row>
    <row r="59" spans="1:7" x14ac:dyDescent="0.2">
      <c r="C59" s="4"/>
      <c r="D59" s="22"/>
      <c r="F59" s="4"/>
    </row>
    <row r="60" spans="1:7" ht="15.75" thickBot="1" x14ac:dyDescent="0.3">
      <c r="B60" s="23" t="s">
        <v>52</v>
      </c>
      <c r="D60" s="24">
        <f>SUM(D17:D58)</f>
        <v>11322678177.629997</v>
      </c>
      <c r="E60" s="4"/>
      <c r="F60" s="4"/>
    </row>
    <row r="61" spans="1:7" ht="16.5" thickTop="1" x14ac:dyDescent="0.25">
      <c r="A61" s="2" t="s">
        <v>53</v>
      </c>
      <c r="C61" s="14"/>
      <c r="D61" s="25"/>
      <c r="E61" s="14"/>
      <c r="F61" s="4"/>
    </row>
    <row r="62" spans="1:7" s="26" customFormat="1" x14ac:dyDescent="0.2">
      <c r="D62" s="25"/>
      <c r="E62" s="19"/>
      <c r="F62" s="19"/>
      <c r="G62" s="19"/>
    </row>
    <row r="63" spans="1:7" s="26" customFormat="1" x14ac:dyDescent="0.2">
      <c r="B63" s="27" t="s">
        <v>54</v>
      </c>
      <c r="C63" s="19"/>
      <c r="D63" s="28"/>
      <c r="F63" s="19"/>
      <c r="G63" s="19"/>
    </row>
    <row r="64" spans="1:7" s="26" customFormat="1" x14ac:dyDescent="0.2">
      <c r="B64" s="26" t="s">
        <v>55</v>
      </c>
      <c r="C64" s="6">
        <v>1504959331.46</v>
      </c>
      <c r="D64" s="25"/>
      <c r="F64" s="19"/>
      <c r="G64" s="19"/>
    </row>
    <row r="65" spans="2:7" s="26" customFormat="1" x14ac:dyDescent="0.2">
      <c r="B65" s="26" t="s">
        <v>56</v>
      </c>
      <c r="C65" s="6">
        <v>7919721.2000000002</v>
      </c>
      <c r="D65" s="25"/>
      <c r="F65" s="19"/>
      <c r="G65" s="19"/>
    </row>
    <row r="66" spans="2:7" s="26" customFormat="1" x14ac:dyDescent="0.2">
      <c r="B66" s="29" t="s">
        <v>57</v>
      </c>
      <c r="C66" s="6">
        <v>1307711.47</v>
      </c>
      <c r="D66" s="30"/>
      <c r="E66" s="25"/>
      <c r="F66" s="19"/>
      <c r="G66" s="19"/>
    </row>
    <row r="67" spans="2:7" s="26" customFormat="1" x14ac:dyDescent="0.2">
      <c r="B67" s="29" t="s">
        <v>58</v>
      </c>
      <c r="C67" s="6">
        <v>554704.47</v>
      </c>
      <c r="D67" s="30"/>
      <c r="E67" s="25"/>
      <c r="F67" s="19"/>
      <c r="G67" s="19"/>
    </row>
    <row r="68" spans="2:7" s="26" customFormat="1" x14ac:dyDescent="0.2">
      <c r="B68" s="29" t="s">
        <v>59</v>
      </c>
      <c r="C68" s="6">
        <v>7860096902.7399998</v>
      </c>
      <c r="D68" s="19"/>
      <c r="F68" s="19"/>
      <c r="G68" s="19"/>
    </row>
    <row r="69" spans="2:7" s="26" customFormat="1" x14ac:dyDescent="0.2">
      <c r="B69" s="29" t="s">
        <v>60</v>
      </c>
      <c r="C69" s="28">
        <v>151040357.50999999</v>
      </c>
      <c r="D69" s="19"/>
      <c r="F69" s="19"/>
      <c r="G69" s="19"/>
    </row>
    <row r="70" spans="2:7" s="26" customFormat="1" x14ac:dyDescent="0.2">
      <c r="B70" s="29" t="s">
        <v>61</v>
      </c>
      <c r="C70" s="6">
        <v>1695829310.6800001</v>
      </c>
      <c r="D70" s="19"/>
      <c r="E70" s="25"/>
      <c r="F70" s="31"/>
      <c r="G70" s="19"/>
    </row>
    <row r="71" spans="2:7" s="26" customFormat="1" x14ac:dyDescent="0.2">
      <c r="B71" s="29" t="s">
        <v>62</v>
      </c>
      <c r="C71" s="6">
        <v>25781744.949999999</v>
      </c>
      <c r="F71" s="19"/>
      <c r="G71" s="19"/>
    </row>
    <row r="72" spans="2:7" s="26" customFormat="1" x14ac:dyDescent="0.2">
      <c r="B72" s="29" t="s">
        <v>63</v>
      </c>
      <c r="C72" s="6">
        <v>8414587.4100000001</v>
      </c>
      <c r="D72" s="25"/>
      <c r="E72" s="25"/>
      <c r="F72" s="19"/>
      <c r="G72" s="19"/>
    </row>
    <row r="73" spans="2:7" s="26" customFormat="1" x14ac:dyDescent="0.2">
      <c r="B73" s="29" t="s">
        <v>64</v>
      </c>
      <c r="C73" s="6">
        <f>1213879.57+642377.99</f>
        <v>1856257.56</v>
      </c>
      <c r="F73" s="19"/>
      <c r="G73" s="19"/>
    </row>
    <row r="74" spans="2:7" s="26" customFormat="1" x14ac:dyDescent="0.2">
      <c r="B74" s="29" t="s">
        <v>65</v>
      </c>
      <c r="C74" s="6">
        <v>38960679.299999997</v>
      </c>
      <c r="E74" s="25"/>
      <c r="F74" s="19"/>
      <c r="G74" s="19"/>
    </row>
    <row r="75" spans="2:7" s="26" customFormat="1" x14ac:dyDescent="0.2">
      <c r="B75" s="29" t="s">
        <v>66</v>
      </c>
      <c r="C75" s="6">
        <v>156868.88</v>
      </c>
      <c r="E75" s="19"/>
      <c r="F75" s="19"/>
      <c r="G75" s="19"/>
    </row>
    <row r="76" spans="2:7" s="26" customFormat="1" x14ac:dyDescent="0.2">
      <c r="B76" s="29" t="s">
        <v>67</v>
      </c>
      <c r="C76" s="6">
        <f>19350000+6450000</f>
        <v>25800000</v>
      </c>
      <c r="F76" s="19"/>
      <c r="G76" s="19"/>
    </row>
    <row r="77" spans="2:7" s="26" customFormat="1" ht="16.5" customHeight="1" thickBot="1" x14ac:dyDescent="0.25">
      <c r="B77" s="32" t="s">
        <v>68</v>
      </c>
      <c r="D77" s="24">
        <f>SUM(C64:C76)</f>
        <v>11322678177.629999</v>
      </c>
      <c r="E77" s="25"/>
      <c r="F77" s="19"/>
      <c r="G77" s="19"/>
    </row>
    <row r="78" spans="2:7" s="26" customFormat="1" ht="13.5" thickTop="1" x14ac:dyDescent="0.2">
      <c r="C78" s="25"/>
      <c r="D78" s="25"/>
      <c r="E78" s="33"/>
      <c r="F78" s="19"/>
      <c r="G78" s="19"/>
    </row>
    <row r="79" spans="2:7" s="26" customFormat="1" x14ac:dyDescent="0.2">
      <c r="C79" s="25"/>
      <c r="D79" s="14"/>
      <c r="E79" s="33"/>
      <c r="F79" s="25"/>
      <c r="G79" s="19"/>
    </row>
    <row r="80" spans="2:7" s="26" customFormat="1" x14ac:dyDescent="0.2">
      <c r="C80" s="25"/>
      <c r="D80" s="30"/>
      <c r="E80" s="28"/>
      <c r="F80" s="25"/>
      <c r="G80" s="19"/>
    </row>
    <row r="81" spans="3:7" s="26" customFormat="1" x14ac:dyDescent="0.2">
      <c r="D81" s="25"/>
      <c r="E81" s="28"/>
      <c r="G81" s="19"/>
    </row>
    <row r="82" spans="3:7" x14ac:dyDescent="0.2">
      <c r="D82" s="14"/>
      <c r="E82" s="34"/>
    </row>
    <row r="83" spans="3:7" x14ac:dyDescent="0.2">
      <c r="C83" s="34"/>
      <c r="D83" s="14"/>
    </row>
    <row r="84" spans="3:7" x14ac:dyDescent="0.2">
      <c r="E84" s="4"/>
      <c r="F84" s="4"/>
    </row>
    <row r="85" spans="3:7" x14ac:dyDescent="0.2">
      <c r="D85" s="14"/>
      <c r="F85" s="4"/>
    </row>
    <row r="86" spans="3:7" x14ac:dyDescent="0.2">
      <c r="E86" s="14"/>
      <c r="F86" s="34"/>
    </row>
    <row r="88" spans="3:7" x14ac:dyDescent="0.2">
      <c r="C88" s="4"/>
    </row>
    <row r="89" spans="3:7" x14ac:dyDescent="0.2">
      <c r="C89" s="4"/>
    </row>
    <row r="90" spans="3:7" x14ac:dyDescent="0.2">
      <c r="C90" s="34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2019-02-13T15:38:59Z</dcterms:created>
  <dcterms:modified xsi:type="dcterms:W3CDTF">2019-02-13T15:39:43Z</dcterms:modified>
</cp:coreProperties>
</file>