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MAYO\"/>
    </mc:Choice>
  </mc:AlternateContent>
  <bookViews>
    <workbookView xWindow="0" yWindow="0" windowWidth="14175" windowHeight="8325"/>
  </bookViews>
  <sheets>
    <sheet name="BALANCE GENERAL  " sheetId="1" r:id="rId1"/>
  </sheets>
  <definedNames>
    <definedName name="_xlnm.Print_Area" localSheetId="0">'BALANCE GENERAL  '!$A$1:$D$76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4" i="1" l="1"/>
  <c r="C71" i="1"/>
  <c r="D75" i="1" s="1"/>
  <c r="D56" i="1"/>
  <c r="C55" i="1"/>
  <c r="C52" i="1"/>
  <c r="C47" i="1"/>
  <c r="C41" i="1"/>
  <c r="C40" i="1"/>
  <c r="C39" i="1"/>
  <c r="C37" i="1"/>
  <c r="D45" i="1" s="1"/>
  <c r="C31" i="1"/>
  <c r="D34" i="1" s="1"/>
  <c r="D27" i="1"/>
  <c r="D58" i="1" s="1"/>
  <c r="D22" i="1"/>
</calcChain>
</file>

<file path=xl/sharedStrings.xml><?xml version="1.0" encoding="utf-8"?>
<sst xmlns="http://schemas.openxmlformats.org/spreadsheetml/2006/main" count="68" uniqueCount="67">
  <si>
    <t>Tesorería de la Seguridad Social</t>
  </si>
  <si>
    <t xml:space="preserve">Balance General </t>
  </si>
  <si>
    <t>Del Régimen Contributivo</t>
  </si>
  <si>
    <t>Al 31 mayo  2018</t>
  </si>
  <si>
    <t>Activo</t>
  </si>
  <si>
    <t>Efectivo en Bancos Recaudadores</t>
  </si>
  <si>
    <t>Banco de Reservas</t>
  </si>
  <si>
    <t/>
  </si>
  <si>
    <t>Scotiabank</t>
  </si>
  <si>
    <t>Banco Citi</t>
  </si>
  <si>
    <t>Banco Popular</t>
  </si>
  <si>
    <t>Banco Promérica</t>
  </si>
  <si>
    <t>Banco del  Progreso</t>
  </si>
  <si>
    <t>Banco BHD-León</t>
  </si>
  <si>
    <t>Banco Banesco</t>
  </si>
  <si>
    <t>Banco Santa Cruz</t>
  </si>
  <si>
    <t>Banco Caribe</t>
  </si>
  <si>
    <t>Banco BDI</t>
  </si>
  <si>
    <t>Banco Vimenca</t>
  </si>
  <si>
    <t>Banco Lopez de Haro</t>
  </si>
  <si>
    <t>Efectivo Proveniente de  SISALRIL</t>
  </si>
  <si>
    <t>Para Subsidio por Maternidad</t>
  </si>
  <si>
    <t xml:space="preserve">Para Subsidio por  Enfermedad Común </t>
  </si>
  <si>
    <t>Para Subsidio por  Enfermedad Común P/Dev.</t>
  </si>
  <si>
    <t>Efectivo en Banco Central</t>
  </si>
  <si>
    <t>Fondos Validados no Especializados</t>
  </si>
  <si>
    <t>Fondos del Seguro de Vejez Discapacidad y Sobrevivencia</t>
  </si>
  <si>
    <t xml:space="preserve">Fondos del Seguro Familiar de Salud </t>
  </si>
  <si>
    <t>Fondos del Seguro Riesgos Laborales</t>
  </si>
  <si>
    <t>Fondos por Reembolsar a Empleadores</t>
  </si>
  <si>
    <t>Efectivo en otros Bancos</t>
  </si>
  <si>
    <t>Multas a Entidades Supervisadas</t>
  </si>
  <si>
    <t>Pensionados del Sector Salud</t>
  </si>
  <si>
    <t xml:space="preserve">  </t>
  </si>
  <si>
    <t>Pensionados de Hacienda</t>
  </si>
  <si>
    <t>Pensionados de la Policía Nacional</t>
  </si>
  <si>
    <t>Pensionados de la Fuerzaz Armadas</t>
  </si>
  <si>
    <t>Cuenta de Reembolso a Empleadores</t>
  </si>
  <si>
    <t>Fondos Operativos del SUIR</t>
  </si>
  <si>
    <t>Prov. Cheques Certificados de Empleadores</t>
  </si>
  <si>
    <t>Otros</t>
  </si>
  <si>
    <t>Inversiones</t>
  </si>
  <si>
    <t>Cuidado de la Salud de las Personas</t>
  </si>
  <si>
    <t>Pensionados de Policia Nacional</t>
  </si>
  <si>
    <t>Pensionados de Sector Salud</t>
  </si>
  <si>
    <t>Pensionados de Fuerzas Armadas</t>
  </si>
  <si>
    <t>Estancias Infantiles</t>
  </si>
  <si>
    <t>Aportes Dependientes Adicionales</t>
  </si>
  <si>
    <t>Inversiones Fondos Operativos del SUIR</t>
  </si>
  <si>
    <t>Inversiones T.D Repo Cuenta Personal NI</t>
  </si>
  <si>
    <t>Total de Activo</t>
  </si>
  <si>
    <t>Pasivo</t>
  </si>
  <si>
    <t>Fondos por Distribuir</t>
  </si>
  <si>
    <t xml:space="preserve">Administradoras de Fondos de Pensiones </t>
  </si>
  <si>
    <t>AFP Reservas (FSS)</t>
  </si>
  <si>
    <t xml:space="preserve">Superintendencia de Pensiones </t>
  </si>
  <si>
    <t>Por Devolver a Empleadores  SVDS</t>
  </si>
  <si>
    <t xml:space="preserve">Administradoras de Riesgos de Salud  </t>
  </si>
  <si>
    <t>Por Devolver a Empleadores  SFS</t>
  </si>
  <si>
    <t>IDSS (Estancias Infantiles )</t>
  </si>
  <si>
    <t xml:space="preserve">IDSS (Seguro de Riesgos Laborales) </t>
  </si>
  <si>
    <t>SISALRIL (Subsidios)</t>
  </si>
  <si>
    <t>SISALRIL ( Comisión )</t>
  </si>
  <si>
    <t>Operativos del SUIR</t>
  </si>
  <si>
    <t>Pasivos por Cheques Certificados de Empleadores</t>
  </si>
  <si>
    <t>Fondos y Provisión para Compensación TSS</t>
  </si>
  <si>
    <t>Total de 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</si>
</sst>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0" fillId="0" borderId="0" xfId="1" applyFont="1"/>
    <xf numFmtId="0" fontId="5" fillId="0" borderId="0" xfId="0" applyFont="1"/>
    <xf numFmtId="0" fontId="0" fillId="0" borderId="0" xfId="0" quotePrefix="1"/>
    <xf numFmtId="0" fontId="6" fillId="0" borderId="0" xfId="0" applyFont="1"/>
    <xf numFmtId="0" fontId="7" fillId="0" borderId="0" xfId="0" applyFont="1"/>
    <xf numFmtId="164" fontId="7" fillId="0" borderId="0" xfId="1" applyFont="1"/>
    <xf numFmtId="0" fontId="8" fillId="0" borderId="0" xfId="0" applyFont="1"/>
    <xf numFmtId="164" fontId="6" fillId="0" borderId="0" xfId="0" applyNumberFormat="1" applyFont="1"/>
    <xf numFmtId="164" fontId="7" fillId="0" borderId="0" xfId="0" applyNumberFormat="1" applyFont="1"/>
    <xf numFmtId="164" fontId="6" fillId="2" borderId="0" xfId="1" applyFont="1" applyFill="1"/>
    <xf numFmtId="164" fontId="0" fillId="0" borderId="0" xfId="0" applyNumberFormat="1"/>
    <xf numFmtId="0" fontId="6" fillId="2" borderId="0" xfId="0" applyFont="1" applyFill="1"/>
    <xf numFmtId="0" fontId="4" fillId="2" borderId="0" xfId="0" applyFont="1" applyFill="1"/>
    <xf numFmtId="0" fontId="5" fillId="2" borderId="0" xfId="0" applyFont="1" applyFill="1"/>
    <xf numFmtId="164" fontId="0" fillId="0" borderId="0" xfId="1" applyFont="1" applyFill="1"/>
    <xf numFmtId="0" fontId="0" fillId="0" borderId="0" xfId="0" applyBorder="1"/>
    <xf numFmtId="164" fontId="7" fillId="0" borderId="0" xfId="0" applyNumberFormat="1" applyFont="1" applyBorder="1"/>
    <xf numFmtId="164" fontId="0" fillId="0" borderId="0" xfId="0" applyNumberFormat="1" applyBorder="1"/>
    <xf numFmtId="0" fontId="9" fillId="0" borderId="0" xfId="0" applyFont="1"/>
    <xf numFmtId="164" fontId="7" fillId="0" borderId="1" xfId="0" applyNumberFormat="1" applyFont="1" applyFill="1" applyBorder="1"/>
    <xf numFmtId="164" fontId="0" fillId="0" borderId="0" xfId="0" applyNumberFormat="1" applyFill="1"/>
    <xf numFmtId="0" fontId="0" fillId="0" borderId="0" xfId="0" applyFill="1"/>
    <xf numFmtId="0" fontId="8" fillId="0" borderId="0" xfId="0" applyFont="1" applyFill="1"/>
    <xf numFmtId="0" fontId="6" fillId="0" borderId="0" xfId="0" applyFont="1" applyFill="1"/>
    <xf numFmtId="164" fontId="7" fillId="0" borderId="0" xfId="0" applyNumberFormat="1" applyFont="1" applyFill="1"/>
    <xf numFmtId="43" fontId="0" fillId="0" borderId="0" xfId="0" applyNumberFormat="1" applyFill="1"/>
    <xf numFmtId="164" fontId="10" fillId="0" borderId="0" xfId="1" applyFont="1" applyFill="1"/>
    <xf numFmtId="0" fontId="7" fillId="0" borderId="0" xfId="0" applyFont="1" applyFill="1"/>
    <xf numFmtId="43" fontId="6" fillId="0" borderId="0" xfId="0" applyNumberFormat="1" applyFont="1" applyFill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B37E.C25929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1</xdr:col>
      <xdr:colOff>828675</xdr:colOff>
      <xdr:row>3</xdr:row>
      <xdr:rowOff>123825</xdr:rowOff>
    </xdr:to>
    <xdr:pic>
      <xdr:nvPicPr>
        <xdr:cNvPr id="2" name="Group 15" descr="cid:image002.png@01D2B37E.C259290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0" y="142875"/>
          <a:ext cx="16097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G88"/>
  <sheetViews>
    <sheetView showGridLines="0" tabSelected="1" zoomScale="110" zoomScaleNormal="110" zoomScaleSheetLayoutView="100" workbookViewId="0">
      <selection activeCell="D77" sqref="D77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8" bestFit="1" customWidth="1"/>
    <col min="7" max="7" width="17.7109375" style="4" bestFit="1" customWidth="1"/>
  </cols>
  <sheetData>
    <row r="1" spans="1:5" ht="20.25" x14ac:dyDescent="0.3">
      <c r="A1" s="1" t="s">
        <v>0</v>
      </c>
      <c r="B1" s="1"/>
      <c r="C1" s="1"/>
      <c r="D1" s="1"/>
    </row>
    <row r="2" spans="1:5" ht="20.25" x14ac:dyDescent="0.3">
      <c r="A2" s="1" t="s">
        <v>1</v>
      </c>
      <c r="B2" s="1"/>
      <c r="C2" s="1"/>
      <c r="D2" s="1"/>
    </row>
    <row r="3" spans="1:5" ht="26.25" customHeight="1" x14ac:dyDescent="0.3">
      <c r="A3" s="1" t="s">
        <v>2</v>
      </c>
      <c r="B3" s="1"/>
      <c r="C3" s="1"/>
      <c r="D3" s="1"/>
    </row>
    <row r="4" spans="1:5" ht="20.25" x14ac:dyDescent="0.3">
      <c r="A4" s="1" t="s">
        <v>3</v>
      </c>
      <c r="B4" s="1"/>
      <c r="C4" s="1"/>
      <c r="D4" s="1"/>
    </row>
    <row r="5" spans="1:5" ht="15.75" x14ac:dyDescent="0.25">
      <c r="A5" s="2" t="s">
        <v>4</v>
      </c>
    </row>
    <row r="7" spans="1:5" ht="15" x14ac:dyDescent="0.25">
      <c r="B7" s="3" t="s">
        <v>5</v>
      </c>
      <c r="C7" s="4"/>
      <c r="E7" s="4"/>
    </row>
    <row r="8" spans="1:5" ht="14.25" x14ac:dyDescent="0.2">
      <c r="B8" s="5" t="s">
        <v>6</v>
      </c>
      <c r="C8" s="4">
        <v>72531809.959999993</v>
      </c>
      <c r="D8" s="6" t="s">
        <v>7</v>
      </c>
      <c r="E8" s="4"/>
    </row>
    <row r="9" spans="1:5" ht="14.25" x14ac:dyDescent="0.2">
      <c r="B9" s="5" t="s">
        <v>8</v>
      </c>
      <c r="C9" s="4">
        <v>8752338.5299999993</v>
      </c>
      <c r="D9" s="6"/>
      <c r="E9" s="4"/>
    </row>
    <row r="10" spans="1:5" ht="14.25" x14ac:dyDescent="0.2">
      <c r="B10" s="5" t="s">
        <v>9</v>
      </c>
      <c r="C10" s="4">
        <v>1286269.6599999999</v>
      </c>
      <c r="D10" s="6"/>
      <c r="E10" s="4"/>
    </row>
    <row r="11" spans="1:5" x14ac:dyDescent="0.2">
      <c r="B11" t="s">
        <v>10</v>
      </c>
      <c r="C11" s="4">
        <v>54995891.259999998</v>
      </c>
      <c r="E11" s="4"/>
    </row>
    <row r="12" spans="1:5" x14ac:dyDescent="0.2">
      <c r="B12" s="7" t="s">
        <v>11</v>
      </c>
      <c r="C12" s="4">
        <v>97804.66</v>
      </c>
      <c r="E12" s="4"/>
    </row>
    <row r="13" spans="1:5" x14ac:dyDescent="0.2">
      <c r="B13" t="s">
        <v>12</v>
      </c>
      <c r="C13" s="4">
        <v>2926453.27</v>
      </c>
      <c r="E13" s="4"/>
    </row>
    <row r="14" spans="1:5" x14ac:dyDescent="0.2">
      <c r="B14" t="s">
        <v>13</v>
      </c>
      <c r="C14" s="4">
        <v>25949738.949999999</v>
      </c>
    </row>
    <row r="15" spans="1:5" x14ac:dyDescent="0.2">
      <c r="B15" t="s">
        <v>14</v>
      </c>
      <c r="C15" s="4">
        <v>121800.51</v>
      </c>
    </row>
    <row r="16" spans="1:5" x14ac:dyDescent="0.2">
      <c r="B16" t="s">
        <v>15</v>
      </c>
      <c r="C16" s="4">
        <v>2799874.09</v>
      </c>
    </row>
    <row r="17" spans="2:6" x14ac:dyDescent="0.2">
      <c r="B17" t="s">
        <v>16</v>
      </c>
      <c r="C17" s="4">
        <v>501192.33</v>
      </c>
      <c r="D17" s="8"/>
    </row>
    <row r="18" spans="2:6" x14ac:dyDescent="0.2">
      <c r="B18" t="s">
        <v>17</v>
      </c>
      <c r="C18" s="4">
        <v>133617.39000000001</v>
      </c>
      <c r="D18" s="8"/>
    </row>
    <row r="19" spans="2:6" x14ac:dyDescent="0.2">
      <c r="B19" t="s">
        <v>18</v>
      </c>
      <c r="C19" s="4">
        <v>191612.78</v>
      </c>
      <c r="D19" s="8"/>
      <c r="E19" s="4"/>
    </row>
    <row r="20" spans="2:6" x14ac:dyDescent="0.2">
      <c r="B20" t="s">
        <v>19</v>
      </c>
      <c r="C20" s="4">
        <v>795169.99</v>
      </c>
      <c r="D20" s="8"/>
      <c r="E20" s="4"/>
    </row>
    <row r="21" spans="2:6" x14ac:dyDescent="0.2">
      <c r="C21" s="4"/>
      <c r="D21" s="8"/>
      <c r="E21" s="4"/>
    </row>
    <row r="22" spans="2:6" x14ac:dyDescent="0.2">
      <c r="C22" s="4"/>
      <c r="D22" s="9">
        <f>SUM(C8:C21)</f>
        <v>171083573.38</v>
      </c>
      <c r="E22" s="4"/>
    </row>
    <row r="23" spans="2:6" x14ac:dyDescent="0.2">
      <c r="B23" s="10" t="s">
        <v>20</v>
      </c>
      <c r="C23" s="4"/>
      <c r="E23" s="4"/>
    </row>
    <row r="24" spans="2:6" x14ac:dyDescent="0.2">
      <c r="B24" t="s">
        <v>21</v>
      </c>
      <c r="C24" s="4">
        <v>2498726.41</v>
      </c>
      <c r="D24" s="11"/>
      <c r="E24" s="4"/>
      <c r="F24" s="4"/>
    </row>
    <row r="25" spans="2:6" x14ac:dyDescent="0.2">
      <c r="B25" t="s">
        <v>22</v>
      </c>
      <c r="C25" s="4">
        <v>1600629.5</v>
      </c>
      <c r="D25" s="7"/>
      <c r="E25" s="4"/>
      <c r="F25" s="4"/>
    </row>
    <row r="26" spans="2:6" x14ac:dyDescent="0.2">
      <c r="B26" s="7" t="s">
        <v>23</v>
      </c>
      <c r="C26" s="4">
        <v>0</v>
      </c>
      <c r="D26" s="7"/>
      <c r="E26" s="4"/>
      <c r="F26" s="4"/>
    </row>
    <row r="27" spans="2:6" x14ac:dyDescent="0.2">
      <c r="C27" s="4"/>
      <c r="D27" s="12">
        <f>SUM(C24:C26)</f>
        <v>4099355.91</v>
      </c>
      <c r="E27" s="4"/>
      <c r="F27" s="4"/>
    </row>
    <row r="28" spans="2:6" ht="15" x14ac:dyDescent="0.25">
      <c r="B28" s="3" t="s">
        <v>24</v>
      </c>
      <c r="C28" s="4"/>
      <c r="E28" s="4"/>
      <c r="F28" s="4"/>
    </row>
    <row r="29" spans="2:6" x14ac:dyDescent="0.2">
      <c r="B29" t="s">
        <v>25</v>
      </c>
      <c r="C29" s="13">
        <v>147493417.30000001</v>
      </c>
      <c r="D29" s="14"/>
      <c r="E29" s="4"/>
      <c r="F29" s="4"/>
    </row>
    <row r="30" spans="2:6" x14ac:dyDescent="0.2">
      <c r="B30" t="s">
        <v>26</v>
      </c>
      <c r="C30" s="13">
        <v>265314792.77000001</v>
      </c>
      <c r="D30" s="14"/>
      <c r="E30" s="4"/>
      <c r="F30" s="4"/>
    </row>
    <row r="31" spans="2:6" x14ac:dyDescent="0.2">
      <c r="B31" s="15" t="s">
        <v>27</v>
      </c>
      <c r="C31" s="13">
        <f>-2423615455.46+677159482.54+818427969.34+1037353205.71+2279900.21+1745775.28+379060.5+938985.18+26206.1+4267.09+3325848.75+272869.77+16370.38</f>
        <v>118314485.38999999</v>
      </c>
      <c r="D31" s="14"/>
      <c r="E31" s="4"/>
      <c r="F31" s="4"/>
    </row>
    <row r="32" spans="2:6" x14ac:dyDescent="0.2">
      <c r="B32" s="15" t="s">
        <v>28</v>
      </c>
      <c r="C32" s="13">
        <v>15555642.77</v>
      </c>
      <c r="D32" s="4"/>
      <c r="E32" s="4"/>
      <c r="F32" s="4"/>
    </row>
    <row r="33" spans="2:6" x14ac:dyDescent="0.2">
      <c r="B33" s="15" t="s">
        <v>29</v>
      </c>
      <c r="C33" s="13">
        <v>137718553.03999999</v>
      </c>
      <c r="D33" s="4"/>
      <c r="E33" s="4"/>
      <c r="F33" s="4"/>
    </row>
    <row r="34" spans="2:6" x14ac:dyDescent="0.2">
      <c r="B34" s="15"/>
      <c r="D34" s="9">
        <f>SUM(C29:C33)</f>
        <v>684396891.26999998</v>
      </c>
      <c r="E34" s="4"/>
      <c r="F34" s="4"/>
    </row>
    <row r="35" spans="2:6" ht="35.25" customHeight="1" x14ac:dyDescent="0.25">
      <c r="B35" s="16" t="s">
        <v>30</v>
      </c>
      <c r="C35" s="4"/>
      <c r="E35" s="4"/>
      <c r="F35" s="4"/>
    </row>
    <row r="36" spans="2:6" ht="14.25" x14ac:dyDescent="0.2">
      <c r="B36" s="17" t="s">
        <v>31</v>
      </c>
      <c r="C36" s="4">
        <v>0</v>
      </c>
      <c r="E36" s="4"/>
      <c r="F36" s="4"/>
    </row>
    <row r="37" spans="2:6" x14ac:dyDescent="0.2">
      <c r="B37" s="15" t="s">
        <v>32</v>
      </c>
      <c r="C37" s="13">
        <f>8133298.79+2927.42</f>
        <v>8136226.21</v>
      </c>
      <c r="D37" t="s">
        <v>33</v>
      </c>
      <c r="E37" s="4"/>
      <c r="F37" s="4"/>
    </row>
    <row r="38" spans="2:6" x14ac:dyDescent="0.2">
      <c r="B38" s="15" t="s">
        <v>34</v>
      </c>
      <c r="C38" s="13">
        <v>23472961.100000001</v>
      </c>
      <c r="E38" s="4"/>
      <c r="F38" s="4"/>
    </row>
    <row r="39" spans="2:6" x14ac:dyDescent="0.2">
      <c r="B39" s="15" t="s">
        <v>35</v>
      </c>
      <c r="C39" s="13">
        <f>1608138.53+10816.08</f>
        <v>1618954.61</v>
      </c>
      <c r="E39" s="4"/>
      <c r="F39" s="4"/>
    </row>
    <row r="40" spans="2:6" x14ac:dyDescent="0.2">
      <c r="B40" s="15" t="s">
        <v>36</v>
      </c>
      <c r="C40" s="13">
        <f>29027.12+3329.94</f>
        <v>32357.059999999998</v>
      </c>
      <c r="E40" s="4"/>
      <c r="F40" s="4"/>
    </row>
    <row r="41" spans="2:6" x14ac:dyDescent="0.2">
      <c r="B41" s="15" t="s">
        <v>37</v>
      </c>
      <c r="C41" s="13">
        <f>15640190.1+554704.47</f>
        <v>16194894.57</v>
      </c>
      <c r="E41" s="4"/>
      <c r="F41" s="4"/>
    </row>
    <row r="42" spans="2:6" x14ac:dyDescent="0.2">
      <c r="B42" s="15" t="s">
        <v>38</v>
      </c>
      <c r="C42" s="13">
        <v>1852320.29</v>
      </c>
      <c r="E42" s="4"/>
      <c r="F42" s="4"/>
    </row>
    <row r="43" spans="2:6" x14ac:dyDescent="0.2">
      <c r="B43" s="15" t="s">
        <v>39</v>
      </c>
      <c r="C43" s="13">
        <v>134700.53</v>
      </c>
      <c r="E43" s="4"/>
      <c r="F43" s="4"/>
    </row>
    <row r="44" spans="2:6" x14ac:dyDescent="0.2">
      <c r="B44" s="15" t="s">
        <v>40</v>
      </c>
      <c r="C44" s="13">
        <v>6.6</v>
      </c>
      <c r="E44" s="4"/>
      <c r="F44" s="4"/>
    </row>
    <row r="45" spans="2:6" x14ac:dyDescent="0.2">
      <c r="C45" s="18"/>
      <c r="D45" s="9">
        <f>SUM(C36:C44)</f>
        <v>51442420.969999999</v>
      </c>
      <c r="E45" s="4"/>
      <c r="F45" s="4"/>
    </row>
    <row r="46" spans="2:6" ht="15" x14ac:dyDescent="0.25">
      <c r="B46" s="3" t="s">
        <v>41</v>
      </c>
      <c r="C46" s="4"/>
      <c r="E46" s="4"/>
      <c r="F46" s="4"/>
    </row>
    <row r="47" spans="2:6" x14ac:dyDescent="0.2">
      <c r="B47" t="s">
        <v>42</v>
      </c>
      <c r="C47" s="13">
        <f>1245200000+5712989739.4+20314541.59+70916338.1+106175288.23+17990220.87</f>
        <v>7173586128.1899996</v>
      </c>
      <c r="D47" s="14"/>
      <c r="E47" s="4"/>
      <c r="F47" s="4"/>
    </row>
    <row r="48" spans="2:6" x14ac:dyDescent="0.2">
      <c r="B48" t="s">
        <v>34</v>
      </c>
      <c r="C48" s="13">
        <v>15829644.23</v>
      </c>
      <c r="E48" s="4"/>
      <c r="F48" s="4"/>
    </row>
    <row r="49" spans="1:7" x14ac:dyDescent="0.2">
      <c r="B49" s="7" t="s">
        <v>43</v>
      </c>
      <c r="C49" s="13">
        <v>3982108.33</v>
      </c>
      <c r="E49" s="4"/>
      <c r="F49" s="4"/>
    </row>
    <row r="50" spans="1:7" x14ac:dyDescent="0.2">
      <c r="B50" s="7" t="s">
        <v>44</v>
      </c>
      <c r="C50" s="13">
        <v>26350564.129999999</v>
      </c>
      <c r="E50" s="4"/>
      <c r="F50" s="4"/>
    </row>
    <row r="51" spans="1:7" x14ac:dyDescent="0.2">
      <c r="B51" s="7" t="s">
        <v>45</v>
      </c>
      <c r="C51" s="13">
        <v>16650494.82</v>
      </c>
      <c r="E51" s="4"/>
      <c r="F51" s="4"/>
    </row>
    <row r="52" spans="1:7" x14ac:dyDescent="0.2">
      <c r="B52" t="s">
        <v>46</v>
      </c>
      <c r="C52" s="13">
        <f>1363436699.13+112500000</f>
        <v>1475936699.1300001</v>
      </c>
      <c r="D52" s="19"/>
      <c r="E52" s="4"/>
      <c r="F52" s="4"/>
    </row>
    <row r="53" spans="1:7" x14ac:dyDescent="0.2">
      <c r="B53" t="s">
        <v>47</v>
      </c>
      <c r="C53" s="13">
        <v>17248863.75</v>
      </c>
      <c r="D53" s="19"/>
      <c r="E53" s="4"/>
      <c r="F53" s="4"/>
    </row>
    <row r="54" spans="1:7" x14ac:dyDescent="0.2">
      <c r="B54" s="7" t="s">
        <v>48</v>
      </c>
      <c r="C54" s="13">
        <v>60945198.039999999</v>
      </c>
      <c r="D54" s="19"/>
      <c r="F54" s="4"/>
    </row>
    <row r="55" spans="1:7" x14ac:dyDescent="0.2">
      <c r="B55" s="7" t="s">
        <v>49</v>
      </c>
      <c r="C55" s="13">
        <f>895421841.76+3261471.13</f>
        <v>898683312.88999999</v>
      </c>
      <c r="D55" s="19"/>
      <c r="F55" s="4"/>
    </row>
    <row r="56" spans="1:7" x14ac:dyDescent="0.2">
      <c r="C56" s="14"/>
      <c r="D56" s="20">
        <f>SUM(C47:C55)</f>
        <v>9689213013.5099983</v>
      </c>
      <c r="E56" s="4"/>
      <c r="F56" s="4"/>
    </row>
    <row r="57" spans="1:7" x14ac:dyDescent="0.2">
      <c r="C57" s="4"/>
      <c r="D57" s="21"/>
      <c r="F57" s="4"/>
    </row>
    <row r="58" spans="1:7" ht="15.75" thickBot="1" x14ac:dyDescent="0.3">
      <c r="B58" s="22" t="s">
        <v>50</v>
      </c>
      <c r="D58" s="23">
        <f>SUM(D17:D56)</f>
        <v>10600235255.039999</v>
      </c>
      <c r="E58" s="4"/>
      <c r="F58" s="4"/>
    </row>
    <row r="59" spans="1:7" ht="16.5" thickTop="1" x14ac:dyDescent="0.25">
      <c r="A59" s="2" t="s">
        <v>51</v>
      </c>
      <c r="C59" s="14"/>
      <c r="D59" s="24"/>
      <c r="E59" s="14"/>
      <c r="F59" s="4"/>
    </row>
    <row r="60" spans="1:7" s="25" customFormat="1" x14ac:dyDescent="0.2">
      <c r="D60" s="24"/>
      <c r="E60" s="18"/>
      <c r="F60" s="18"/>
      <c r="G60" s="18"/>
    </row>
    <row r="61" spans="1:7" s="25" customFormat="1" x14ac:dyDescent="0.2">
      <c r="B61" s="26" t="s">
        <v>52</v>
      </c>
      <c r="C61" s="18"/>
      <c r="F61" s="18"/>
      <c r="G61" s="18"/>
    </row>
    <row r="62" spans="1:7" s="25" customFormat="1" x14ac:dyDescent="0.2">
      <c r="B62" s="25" t="s">
        <v>53</v>
      </c>
      <c r="C62" s="18">
        <v>1319200906.8</v>
      </c>
      <c r="D62" s="24"/>
      <c r="F62" s="18"/>
      <c r="G62" s="18"/>
    </row>
    <row r="63" spans="1:7" s="25" customFormat="1" x14ac:dyDescent="0.2">
      <c r="B63" s="25" t="s">
        <v>54</v>
      </c>
      <c r="C63" s="18">
        <v>6760827.3799999999</v>
      </c>
      <c r="D63" s="24"/>
      <c r="F63" s="18"/>
      <c r="G63" s="18"/>
    </row>
    <row r="64" spans="1:7" s="25" customFormat="1" x14ac:dyDescent="0.2">
      <c r="B64" s="27" t="s">
        <v>55</v>
      </c>
      <c r="C64" s="18">
        <v>1019817.01</v>
      </c>
      <c r="D64" s="28"/>
      <c r="E64" s="24"/>
      <c r="F64" s="18"/>
      <c r="G64" s="18"/>
    </row>
    <row r="65" spans="2:7" s="25" customFormat="1" x14ac:dyDescent="0.2">
      <c r="B65" s="27" t="s">
        <v>56</v>
      </c>
      <c r="C65" s="18">
        <v>554704.47</v>
      </c>
      <c r="D65" s="28"/>
      <c r="E65" s="24"/>
      <c r="F65" s="18"/>
      <c r="G65" s="18"/>
    </row>
    <row r="66" spans="2:7" s="25" customFormat="1" x14ac:dyDescent="0.2">
      <c r="B66" s="27" t="s">
        <v>57</v>
      </c>
      <c r="C66" s="18">
        <v>7540637854.2299995</v>
      </c>
      <c r="D66" s="18"/>
      <c r="F66" s="18"/>
      <c r="G66" s="18"/>
    </row>
    <row r="67" spans="2:7" s="25" customFormat="1" x14ac:dyDescent="0.2">
      <c r="B67" s="27" t="s">
        <v>58</v>
      </c>
      <c r="C67" s="29">
        <v>143905684.11000001</v>
      </c>
      <c r="D67" s="18"/>
      <c r="F67" s="18"/>
      <c r="G67" s="18"/>
    </row>
    <row r="68" spans="2:7" s="25" customFormat="1" x14ac:dyDescent="0.2">
      <c r="B68" s="27" t="s">
        <v>59</v>
      </c>
      <c r="C68" s="18">
        <v>1489452356.04</v>
      </c>
      <c r="D68" s="18"/>
      <c r="E68" s="24"/>
      <c r="F68" s="30"/>
      <c r="G68" s="18"/>
    </row>
    <row r="69" spans="2:7" s="25" customFormat="1" x14ac:dyDescent="0.2">
      <c r="B69" s="27" t="s">
        <v>60</v>
      </c>
      <c r="C69" s="18">
        <v>27744073.489999998</v>
      </c>
      <c r="F69" s="18"/>
      <c r="G69" s="18"/>
    </row>
    <row r="70" spans="2:7" s="25" customFormat="1" x14ac:dyDescent="0.2">
      <c r="B70" s="27" t="s">
        <v>61</v>
      </c>
      <c r="C70" s="18">
        <v>6573388.4900000002</v>
      </c>
      <c r="D70" s="24"/>
      <c r="E70" s="24"/>
      <c r="F70" s="18"/>
      <c r="G70" s="18"/>
    </row>
    <row r="71" spans="2:7" s="25" customFormat="1" x14ac:dyDescent="0.2">
      <c r="B71" s="27" t="s">
        <v>62</v>
      </c>
      <c r="C71" s="18">
        <f>953011.17+500412.99</f>
        <v>1453424.1600000001</v>
      </c>
      <c r="F71" s="18"/>
      <c r="G71" s="18"/>
    </row>
    <row r="72" spans="2:7" s="25" customFormat="1" x14ac:dyDescent="0.2">
      <c r="B72" s="27" t="s">
        <v>63</v>
      </c>
      <c r="C72" s="18">
        <v>41797518.329999998</v>
      </c>
      <c r="E72" s="24"/>
      <c r="F72" s="18"/>
      <c r="G72" s="18"/>
    </row>
    <row r="73" spans="2:7" s="25" customFormat="1" x14ac:dyDescent="0.2">
      <c r="B73" s="27" t="s">
        <v>64</v>
      </c>
      <c r="C73" s="18">
        <v>134700.53</v>
      </c>
      <c r="E73" s="18"/>
      <c r="F73" s="18"/>
      <c r="G73" s="18"/>
    </row>
    <row r="74" spans="2:7" s="25" customFormat="1" x14ac:dyDescent="0.2">
      <c r="B74" s="27" t="s">
        <v>65</v>
      </c>
      <c r="C74" s="18">
        <f>5250000+15750000</f>
        <v>21000000</v>
      </c>
      <c r="F74" s="18"/>
      <c r="G74" s="18"/>
    </row>
    <row r="75" spans="2:7" s="25" customFormat="1" ht="16.5" customHeight="1" thickBot="1" x14ac:dyDescent="0.25">
      <c r="B75" s="31" t="s">
        <v>66</v>
      </c>
      <c r="D75" s="23">
        <f>SUM(C62:C74)</f>
        <v>10600235255.040001</v>
      </c>
      <c r="E75" s="24"/>
      <c r="F75" s="18"/>
      <c r="G75" s="18"/>
    </row>
    <row r="76" spans="2:7" s="25" customFormat="1" ht="13.5" thickTop="1" x14ac:dyDescent="0.2">
      <c r="C76" s="24"/>
      <c r="D76" s="24"/>
      <c r="E76" s="32"/>
      <c r="F76" s="18"/>
      <c r="G76" s="18"/>
    </row>
    <row r="77" spans="2:7" s="25" customFormat="1" x14ac:dyDescent="0.2">
      <c r="C77" s="24"/>
      <c r="D77" s="14"/>
      <c r="E77" s="32"/>
      <c r="F77" s="24"/>
      <c r="G77" s="18"/>
    </row>
    <row r="78" spans="2:7" s="25" customFormat="1" x14ac:dyDescent="0.2">
      <c r="C78" s="24"/>
      <c r="D78" s="28"/>
      <c r="E78" s="29"/>
      <c r="F78" s="24"/>
      <c r="G78" s="18"/>
    </row>
    <row r="79" spans="2:7" s="25" customFormat="1" x14ac:dyDescent="0.2">
      <c r="D79" s="24"/>
      <c r="E79" s="29"/>
      <c r="G79" s="18"/>
    </row>
    <row r="80" spans="2:7" x14ac:dyDescent="0.2">
      <c r="D80" s="14"/>
      <c r="E80" s="33"/>
    </row>
    <row r="81" spans="3:6" x14ac:dyDescent="0.2">
      <c r="C81" s="33"/>
      <c r="D81" s="14"/>
    </row>
    <row r="82" spans="3:6" x14ac:dyDescent="0.2">
      <c r="E82" s="4"/>
      <c r="F82" s="4"/>
    </row>
    <row r="83" spans="3:6" x14ac:dyDescent="0.2">
      <c r="D83" s="14"/>
      <c r="F83" s="4"/>
    </row>
    <row r="84" spans="3:6" x14ac:dyDescent="0.2">
      <c r="E84" s="14"/>
      <c r="F84" s="33"/>
    </row>
    <row r="86" spans="3:6" x14ac:dyDescent="0.2">
      <c r="C86" s="4"/>
    </row>
    <row r="87" spans="3:6" x14ac:dyDescent="0.2">
      <c r="C87" s="4"/>
    </row>
    <row r="88" spans="3:6" x14ac:dyDescent="0.2">
      <c r="C88" s="33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 </vt:lpstr>
      <vt:lpstr>'BALANCE GENERAL 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2018-06-13T19:17:05Z</dcterms:created>
  <dcterms:modified xsi:type="dcterms:W3CDTF">2018-06-13T19:17:28Z</dcterms:modified>
</cp:coreProperties>
</file>