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7\NOVIEMBRE\"/>
    </mc:Choice>
  </mc:AlternateContent>
  <bookViews>
    <workbookView xWindow="0" yWindow="0" windowWidth="15360" windowHeight="7155"/>
  </bookViews>
  <sheets>
    <sheet name="BALANCE GENERAL  " sheetId="1" r:id="rId1"/>
  </sheets>
  <definedNames>
    <definedName name="_xlnm.Print_Area" localSheetId="0">'BALANCE GENERAL  '!$A$1:$D$73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1" i="1" l="1"/>
  <c r="C68" i="1"/>
  <c r="D72" i="1" s="1"/>
  <c r="C46" i="1"/>
  <c r="D53" i="1" s="1"/>
  <c r="C40" i="1"/>
  <c r="C39" i="1"/>
  <c r="C38" i="1"/>
  <c r="C36" i="1"/>
  <c r="D44" i="1" s="1"/>
  <c r="C33" i="1"/>
  <c r="C31" i="1"/>
  <c r="D34" i="1" s="1"/>
  <c r="D27" i="1"/>
  <c r="D22" i="1"/>
  <c r="D55" i="1" s="1"/>
</calcChain>
</file>

<file path=xl/sharedStrings.xml><?xml version="1.0" encoding="utf-8"?>
<sst xmlns="http://schemas.openxmlformats.org/spreadsheetml/2006/main" count="65" uniqueCount="64">
  <si>
    <t>Tesorería de la Seguridad Social</t>
  </si>
  <si>
    <t xml:space="preserve">Balance General </t>
  </si>
  <si>
    <t>Del Régimen Contributivo</t>
  </si>
  <si>
    <t>Al 30 noviembre  2017</t>
  </si>
  <si>
    <t>Activo</t>
  </si>
  <si>
    <t>Efectivo en Bancos Recaudadores</t>
  </si>
  <si>
    <t>Banco de Reservas</t>
  </si>
  <si>
    <t/>
  </si>
  <si>
    <t>Scotiabank</t>
  </si>
  <si>
    <t>Banco Citi</t>
  </si>
  <si>
    <t>Banco Popular</t>
  </si>
  <si>
    <t>Banco Promérica</t>
  </si>
  <si>
    <t>Banco del  Progreso</t>
  </si>
  <si>
    <t>Banco BHD-León</t>
  </si>
  <si>
    <t>Banco Banesco</t>
  </si>
  <si>
    <t>Banco Santa Cruz</t>
  </si>
  <si>
    <t>Banco Caribe</t>
  </si>
  <si>
    <t>Banco BDI</t>
  </si>
  <si>
    <t>Banco Vimenca</t>
  </si>
  <si>
    <t>Banco Lopez de Haro</t>
  </si>
  <si>
    <t>Efectivo Proveniente de  SISALRIL</t>
  </si>
  <si>
    <t>Para Subsidio por Maternidad</t>
  </si>
  <si>
    <t xml:space="preserve">Para Subsidio por  Enfermedad Común </t>
  </si>
  <si>
    <t>Para Subsidio por  Enfermedad Común P/Dev.</t>
  </si>
  <si>
    <t>Efectivo en Banco Central</t>
  </si>
  <si>
    <t>Fondos Validados no Especializados</t>
  </si>
  <si>
    <t>Fondos del Seguro de Vejez Discapacidad y Sobrevivencia</t>
  </si>
  <si>
    <t xml:space="preserve">Fondos del Seguro Familiar de Salud </t>
  </si>
  <si>
    <t>Fondos del Seguro Riesgos Laborales</t>
  </si>
  <si>
    <t>Fondos por Reembolsar a Empleadores</t>
  </si>
  <si>
    <t>Efectivo en otros Bancos</t>
  </si>
  <si>
    <t>Pensionados del Sector Salud</t>
  </si>
  <si>
    <t xml:space="preserve">  </t>
  </si>
  <si>
    <t>Pensionados de Hacienda</t>
  </si>
  <si>
    <t>Pensionados de la Policía Nacional</t>
  </si>
  <si>
    <t>Pensionados de la Fuerzaz Armadas</t>
  </si>
  <si>
    <t>Cuenta de Reembolso a Empleadores</t>
  </si>
  <si>
    <t>Fondos Operativos del SUIR</t>
  </si>
  <si>
    <t>Prov. Cheques Certificados de Empleadores</t>
  </si>
  <si>
    <t>Otros</t>
  </si>
  <si>
    <t>Inversiones</t>
  </si>
  <si>
    <t>Cuidado de la Salud de las Personas</t>
  </si>
  <si>
    <t>Avance Inversion CSP</t>
  </si>
  <si>
    <t>Descuento Interes Corrido</t>
  </si>
  <si>
    <t>Estancias Infantiles</t>
  </si>
  <si>
    <t>Inversiones Fondos Operativos del SUIR</t>
  </si>
  <si>
    <t>Inversiones en Repo, Cuenta Personal NI</t>
  </si>
  <si>
    <t>Total de Activo</t>
  </si>
  <si>
    <t>Pasivo</t>
  </si>
  <si>
    <t>Fondos por Distribuir</t>
  </si>
  <si>
    <t xml:space="preserve">Administradoras de Fondos de Pensiones </t>
  </si>
  <si>
    <t>AFP Reservas (FSS)</t>
  </si>
  <si>
    <t xml:space="preserve">Superintendencia de Pensiones </t>
  </si>
  <si>
    <t>Por Devolver a Empleadores  SVDS</t>
  </si>
  <si>
    <t xml:space="preserve">Administradoras de Riesgos de Salud  </t>
  </si>
  <si>
    <t>Por Devolver a Empleadores  SFS</t>
  </si>
  <si>
    <t>IDSS (Estancias Infantiles )</t>
  </si>
  <si>
    <t xml:space="preserve">IDSS (Seguro de Riesgos Laborales) </t>
  </si>
  <si>
    <t>SISALRIL (Subsidios)</t>
  </si>
  <si>
    <t>SISALRIL ( Comisión )</t>
  </si>
  <si>
    <t>Operativos del SUIR</t>
  </si>
  <si>
    <t>Pasivos por Cheques Certificados de Empleadores</t>
  </si>
  <si>
    <t>Fondos y Provisión para Compensación TSS</t>
  </si>
  <si>
    <t>Total de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</si>
</sst>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1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u/>
      <sz val="12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1" applyFont="1"/>
    <xf numFmtId="0" fontId="5" fillId="0" borderId="0" xfId="0" applyFont="1"/>
    <xf numFmtId="0" fontId="0" fillId="0" borderId="0" xfId="0" quotePrefix="1"/>
    <xf numFmtId="0" fontId="6" fillId="0" borderId="0" xfId="0" applyFont="1"/>
    <xf numFmtId="0" fontId="7" fillId="0" borderId="0" xfId="0" applyFont="1"/>
    <xf numFmtId="164" fontId="7" fillId="0" borderId="0" xfId="1" applyFont="1"/>
    <xf numFmtId="0" fontId="8" fillId="0" borderId="0" xfId="0" applyFont="1"/>
    <xf numFmtId="164" fontId="6" fillId="0" borderId="0" xfId="0" applyNumberFormat="1" applyFont="1"/>
    <xf numFmtId="164" fontId="7" fillId="0" borderId="0" xfId="0" applyNumberFormat="1" applyFont="1"/>
    <xf numFmtId="164" fontId="6" fillId="2" borderId="0" xfId="1" applyFont="1" applyFill="1"/>
    <xf numFmtId="164" fontId="0" fillId="0" borderId="0" xfId="0" applyNumberFormat="1"/>
    <xf numFmtId="0" fontId="6" fillId="2" borderId="0" xfId="0" applyFont="1" applyFill="1"/>
    <xf numFmtId="0" fontId="4" fillId="2" borderId="0" xfId="0" applyFont="1" applyFill="1"/>
    <xf numFmtId="164" fontId="0" fillId="0" borderId="0" xfId="1" applyFont="1" applyFill="1"/>
    <xf numFmtId="0" fontId="0" fillId="2" borderId="0" xfId="0" applyFill="1" applyBorder="1"/>
    <xf numFmtId="164" fontId="6" fillId="2" borderId="0" xfId="1" applyFont="1" applyFill="1" applyBorder="1"/>
    <xf numFmtId="0" fontId="0" fillId="0" borderId="0" xfId="0" applyBorder="1"/>
    <xf numFmtId="164" fontId="7" fillId="0" borderId="0" xfId="0" applyNumberFormat="1" applyFont="1" applyBorder="1"/>
    <xf numFmtId="164" fontId="0" fillId="0" borderId="0" xfId="0" applyNumberFormat="1" applyBorder="1"/>
    <xf numFmtId="0" fontId="9" fillId="0" borderId="0" xfId="0" applyFont="1"/>
    <xf numFmtId="164" fontId="7" fillId="0" borderId="1" xfId="0" applyNumberFormat="1" applyFont="1" applyBorder="1"/>
    <xf numFmtId="164" fontId="0" fillId="0" borderId="0" xfId="0" applyNumberFormat="1" applyFill="1"/>
    <xf numFmtId="0" fontId="0" fillId="0" borderId="0" xfId="0" applyFill="1"/>
    <xf numFmtId="0" fontId="8" fillId="0" borderId="0" xfId="0" applyFont="1" applyFill="1"/>
    <xf numFmtId="0" fontId="6" fillId="0" borderId="0" xfId="0" applyFont="1" applyFill="1"/>
    <xf numFmtId="164" fontId="7" fillId="0" borderId="0" xfId="0" applyNumberFormat="1" applyFont="1" applyFill="1"/>
    <xf numFmtId="43" fontId="0" fillId="0" borderId="0" xfId="0" applyNumberFormat="1" applyFill="1"/>
    <xf numFmtId="164" fontId="10" fillId="0" borderId="0" xfId="1" applyFont="1" applyFill="1"/>
    <xf numFmtId="0" fontId="7" fillId="0" borderId="0" xfId="0" applyFont="1" applyFill="1"/>
    <xf numFmtId="164" fontId="7" fillId="0" borderId="1" xfId="0" applyNumberFormat="1" applyFont="1" applyFill="1" applyBorder="1"/>
    <xf numFmtId="43" fontId="6" fillId="0" borderId="0" xfId="0" applyNumberFormat="1" applyFont="1" applyFill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2B37E.C25929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142875</xdr:rowOff>
    </xdr:from>
    <xdr:to>
      <xdr:col>1</xdr:col>
      <xdr:colOff>828675</xdr:colOff>
      <xdr:row>3</xdr:row>
      <xdr:rowOff>123825</xdr:rowOff>
    </xdr:to>
    <xdr:pic>
      <xdr:nvPicPr>
        <xdr:cNvPr id="2" name="Group 15" descr="cid:image002.png@01D2B37E.C259290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156" r="62997"/>
        <a:stretch>
          <a:fillRect/>
        </a:stretch>
      </xdr:blipFill>
      <xdr:spPr bwMode="auto">
        <a:xfrm>
          <a:off x="0" y="142875"/>
          <a:ext cx="16097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G85"/>
  <sheetViews>
    <sheetView showGridLines="0" tabSelected="1" zoomScale="110" zoomScaleNormal="110" zoomScaleSheetLayoutView="100" workbookViewId="0">
      <selection activeCell="D75" sqref="D75"/>
    </sheetView>
  </sheetViews>
  <sheetFormatPr defaultRowHeight="12.75" x14ac:dyDescent="0.2"/>
  <cols>
    <col min="1" max="1" width="11.7109375" customWidth="1"/>
    <col min="2" max="2" width="50.5703125" customWidth="1"/>
    <col min="3" max="3" width="23" bestFit="1" customWidth="1"/>
    <col min="4" max="4" width="21.5703125" customWidth="1"/>
    <col min="5" max="5" width="17.7109375" bestFit="1" customWidth="1"/>
    <col min="6" max="6" width="18" bestFit="1" customWidth="1"/>
    <col min="7" max="7" width="17.7109375" style="4" bestFit="1" customWidth="1"/>
  </cols>
  <sheetData>
    <row r="1" spans="1:5" ht="20.25" x14ac:dyDescent="0.3">
      <c r="A1" s="1" t="s">
        <v>0</v>
      </c>
      <c r="B1" s="1"/>
      <c r="C1" s="1"/>
      <c r="D1" s="1"/>
    </row>
    <row r="2" spans="1:5" ht="20.25" x14ac:dyDescent="0.3">
      <c r="A2" s="1" t="s">
        <v>1</v>
      </c>
      <c r="B2" s="1"/>
      <c r="C2" s="1"/>
      <c r="D2" s="1"/>
    </row>
    <row r="3" spans="1:5" ht="26.25" customHeight="1" x14ac:dyDescent="0.3">
      <c r="A3" s="1" t="s">
        <v>2</v>
      </c>
      <c r="B3" s="1"/>
      <c r="C3" s="1"/>
      <c r="D3" s="1"/>
    </row>
    <row r="4" spans="1:5" ht="20.25" x14ac:dyDescent="0.3">
      <c r="A4" s="1" t="s">
        <v>3</v>
      </c>
      <c r="B4" s="1"/>
      <c r="C4" s="1"/>
      <c r="D4" s="1"/>
    </row>
    <row r="5" spans="1:5" ht="15.75" x14ac:dyDescent="0.25">
      <c r="A5" s="2" t="s">
        <v>4</v>
      </c>
    </row>
    <row r="7" spans="1:5" ht="15" x14ac:dyDescent="0.25">
      <c r="B7" s="3" t="s">
        <v>5</v>
      </c>
      <c r="C7" s="4"/>
      <c r="E7" s="4"/>
    </row>
    <row r="8" spans="1:5" ht="14.25" x14ac:dyDescent="0.2">
      <c r="B8" s="5" t="s">
        <v>6</v>
      </c>
      <c r="C8" s="4">
        <v>130142395.47</v>
      </c>
      <c r="D8" s="6" t="s">
        <v>7</v>
      </c>
      <c r="E8" s="4"/>
    </row>
    <row r="9" spans="1:5" ht="14.25" x14ac:dyDescent="0.2">
      <c r="B9" s="5" t="s">
        <v>8</v>
      </c>
      <c r="C9" s="4">
        <v>8422787.1099999994</v>
      </c>
      <c r="D9" s="6"/>
      <c r="E9" s="4"/>
    </row>
    <row r="10" spans="1:5" ht="14.25" x14ac:dyDescent="0.2">
      <c r="B10" s="5" t="s">
        <v>9</v>
      </c>
      <c r="C10" s="4">
        <v>7835133.7800000003</v>
      </c>
      <c r="D10" s="6"/>
      <c r="E10" s="4"/>
    </row>
    <row r="11" spans="1:5" x14ac:dyDescent="0.2">
      <c r="B11" t="s">
        <v>10</v>
      </c>
      <c r="C11" s="4">
        <v>56338123.43</v>
      </c>
      <c r="E11" s="4"/>
    </row>
    <row r="12" spans="1:5" x14ac:dyDescent="0.2">
      <c r="B12" s="7" t="s">
        <v>11</v>
      </c>
      <c r="C12" s="4">
        <v>36292.65</v>
      </c>
      <c r="E12" s="4"/>
    </row>
    <row r="13" spans="1:5" x14ac:dyDescent="0.2">
      <c r="B13" t="s">
        <v>12</v>
      </c>
      <c r="C13" s="4">
        <v>5050146.3099999996</v>
      </c>
      <c r="E13" s="4"/>
    </row>
    <row r="14" spans="1:5" x14ac:dyDescent="0.2">
      <c r="B14" t="s">
        <v>13</v>
      </c>
      <c r="C14" s="4">
        <v>27725649.800000001</v>
      </c>
    </row>
    <row r="15" spans="1:5" x14ac:dyDescent="0.2">
      <c r="B15" t="s">
        <v>14</v>
      </c>
      <c r="C15" s="4">
        <v>46988.47</v>
      </c>
    </row>
    <row r="16" spans="1:5" x14ac:dyDescent="0.2">
      <c r="B16" t="s">
        <v>15</v>
      </c>
      <c r="C16" s="4">
        <v>1866402.44</v>
      </c>
    </row>
    <row r="17" spans="2:6" x14ac:dyDescent="0.2">
      <c r="B17" t="s">
        <v>16</v>
      </c>
      <c r="C17" s="4">
        <v>79501.81</v>
      </c>
      <c r="D17" s="8"/>
    </row>
    <row r="18" spans="2:6" x14ac:dyDescent="0.2">
      <c r="B18" t="s">
        <v>17</v>
      </c>
      <c r="C18" s="4">
        <v>712090.61</v>
      </c>
      <c r="D18" s="8"/>
    </row>
    <row r="19" spans="2:6" x14ac:dyDescent="0.2">
      <c r="B19" t="s">
        <v>18</v>
      </c>
      <c r="C19" s="4">
        <v>230176.11</v>
      </c>
      <c r="D19" s="8"/>
      <c r="E19" s="4"/>
    </row>
    <row r="20" spans="2:6" x14ac:dyDescent="0.2">
      <c r="B20" t="s">
        <v>19</v>
      </c>
      <c r="C20" s="4">
        <v>281002.19</v>
      </c>
      <c r="D20" s="8"/>
      <c r="E20" s="4"/>
    </row>
    <row r="21" spans="2:6" x14ac:dyDescent="0.2">
      <c r="C21" s="4"/>
      <c r="D21" s="8"/>
      <c r="E21" s="4"/>
    </row>
    <row r="22" spans="2:6" x14ac:dyDescent="0.2">
      <c r="C22" s="4"/>
      <c r="D22" s="9">
        <f>SUM(C8:C21)</f>
        <v>238766690.18000004</v>
      </c>
      <c r="E22" s="4"/>
    </row>
    <row r="23" spans="2:6" x14ac:dyDescent="0.2">
      <c r="B23" s="10" t="s">
        <v>20</v>
      </c>
      <c r="C23" s="4"/>
      <c r="E23" s="4"/>
    </row>
    <row r="24" spans="2:6" x14ac:dyDescent="0.2">
      <c r="B24" t="s">
        <v>21</v>
      </c>
      <c r="C24" s="4">
        <v>3026221.85</v>
      </c>
      <c r="D24" s="11"/>
      <c r="E24" s="4"/>
      <c r="F24" s="4"/>
    </row>
    <row r="25" spans="2:6" x14ac:dyDescent="0.2">
      <c r="B25" t="s">
        <v>22</v>
      </c>
      <c r="C25" s="4">
        <v>1493040.18</v>
      </c>
      <c r="D25" s="7"/>
      <c r="E25" s="4"/>
      <c r="F25" s="4"/>
    </row>
    <row r="26" spans="2:6" x14ac:dyDescent="0.2">
      <c r="B26" s="7" t="s">
        <v>23</v>
      </c>
      <c r="C26" s="4">
        <v>0</v>
      </c>
      <c r="D26" s="7"/>
      <c r="E26" s="4"/>
      <c r="F26" s="4"/>
    </row>
    <row r="27" spans="2:6" x14ac:dyDescent="0.2">
      <c r="C27" s="4"/>
      <c r="D27" s="12">
        <f>SUM(C24:C26)</f>
        <v>4519262.03</v>
      </c>
      <c r="E27" s="4"/>
      <c r="F27" s="4"/>
    </row>
    <row r="28" spans="2:6" ht="15" x14ac:dyDescent="0.25">
      <c r="B28" s="3" t="s">
        <v>24</v>
      </c>
      <c r="C28" s="4"/>
      <c r="E28" s="4"/>
      <c r="F28" s="4"/>
    </row>
    <row r="29" spans="2:6" x14ac:dyDescent="0.2">
      <c r="B29" t="s">
        <v>25</v>
      </c>
      <c r="C29" s="13">
        <v>147886087.25</v>
      </c>
      <c r="D29" s="14"/>
      <c r="E29" s="4"/>
      <c r="F29" s="4"/>
    </row>
    <row r="30" spans="2:6" x14ac:dyDescent="0.2">
      <c r="B30" t="s">
        <v>26</v>
      </c>
      <c r="C30" s="13">
        <v>671905228.09000003</v>
      </c>
      <c r="D30" s="14"/>
      <c r="E30" s="4"/>
      <c r="F30" s="4"/>
    </row>
    <row r="31" spans="2:6" x14ac:dyDescent="0.2">
      <c r="B31" s="15" t="s">
        <v>27</v>
      </c>
      <c r="C31" s="13">
        <f>263591065.6-6.6-460212.3-17836053.16-22054722.94-12254234.27</f>
        <v>210985836.32999998</v>
      </c>
      <c r="D31" s="14"/>
      <c r="E31" s="4"/>
      <c r="F31" s="4"/>
    </row>
    <row r="32" spans="2:6" x14ac:dyDescent="0.2">
      <c r="B32" s="15" t="s">
        <v>28</v>
      </c>
      <c r="C32" s="13">
        <v>13241274.960000001</v>
      </c>
      <c r="D32" s="4"/>
      <c r="E32" s="4"/>
      <c r="F32" s="4"/>
    </row>
    <row r="33" spans="2:6" x14ac:dyDescent="0.2">
      <c r="B33" s="15" t="s">
        <v>29</v>
      </c>
      <c r="C33" s="13">
        <f>131992779.93</f>
        <v>131992779.93000001</v>
      </c>
      <c r="D33" s="4"/>
      <c r="E33" s="4"/>
      <c r="F33" s="4"/>
    </row>
    <row r="34" spans="2:6" x14ac:dyDescent="0.2">
      <c r="B34" s="15"/>
      <c r="D34" s="9">
        <f>SUM(C29:C33)</f>
        <v>1176011206.5600002</v>
      </c>
      <c r="E34" s="4"/>
      <c r="F34" s="4"/>
    </row>
    <row r="35" spans="2:6" ht="35.25" customHeight="1" x14ac:dyDescent="0.25">
      <c r="B35" s="16" t="s">
        <v>30</v>
      </c>
      <c r="C35" s="4"/>
      <c r="E35" s="4"/>
      <c r="F35" s="4"/>
    </row>
    <row r="36" spans="2:6" x14ac:dyDescent="0.2">
      <c r="B36" s="15" t="s">
        <v>31</v>
      </c>
      <c r="C36" s="13">
        <f>22054722.94+2927.42</f>
        <v>22057650.360000003</v>
      </c>
      <c r="D36" t="s">
        <v>32</v>
      </c>
      <c r="E36" s="4"/>
      <c r="F36" s="4"/>
    </row>
    <row r="37" spans="2:6" x14ac:dyDescent="0.2">
      <c r="B37" s="15" t="s">
        <v>33</v>
      </c>
      <c r="C37" s="13">
        <v>460212.3</v>
      </c>
      <c r="E37" s="4"/>
      <c r="F37" s="4"/>
    </row>
    <row r="38" spans="2:6" x14ac:dyDescent="0.2">
      <c r="B38" s="15" t="s">
        <v>34</v>
      </c>
      <c r="C38" s="13">
        <f>17836053.16+10116.08</f>
        <v>17846169.239999998</v>
      </c>
      <c r="E38" s="4"/>
      <c r="F38" s="4"/>
    </row>
    <row r="39" spans="2:6" x14ac:dyDescent="0.2">
      <c r="B39" s="15" t="s">
        <v>35</v>
      </c>
      <c r="C39" s="13">
        <f>12254234.27+3329.94</f>
        <v>12257564.209999999</v>
      </c>
      <c r="E39" s="4"/>
      <c r="F39" s="4"/>
    </row>
    <row r="40" spans="2:6" x14ac:dyDescent="0.2">
      <c r="B40" s="15" t="s">
        <v>36</v>
      </c>
      <c r="C40" s="13">
        <f>11933237.8+554704.47</f>
        <v>12487942.270000001</v>
      </c>
      <c r="E40" s="4"/>
      <c r="F40" s="4"/>
    </row>
    <row r="41" spans="2:6" x14ac:dyDescent="0.2">
      <c r="B41" s="15" t="s">
        <v>37</v>
      </c>
      <c r="C41" s="13">
        <v>838667.38</v>
      </c>
      <c r="E41" s="4"/>
      <c r="F41" s="4"/>
    </row>
    <row r="42" spans="2:6" x14ac:dyDescent="0.2">
      <c r="B42" s="15" t="s">
        <v>38</v>
      </c>
      <c r="C42" s="13">
        <v>130848.93</v>
      </c>
      <c r="E42" s="4"/>
      <c r="F42" s="4"/>
    </row>
    <row r="43" spans="2:6" x14ac:dyDescent="0.2">
      <c r="B43" s="15" t="s">
        <v>39</v>
      </c>
      <c r="C43" s="13">
        <v>6.6</v>
      </c>
      <c r="E43" s="4"/>
      <c r="F43" s="4"/>
    </row>
    <row r="44" spans="2:6" x14ac:dyDescent="0.2">
      <c r="C44" s="17"/>
      <c r="D44" s="9">
        <f>SUM(C36:C43)</f>
        <v>66079061.290000014</v>
      </c>
      <c r="E44" s="4"/>
      <c r="F44" s="4"/>
    </row>
    <row r="45" spans="2:6" ht="15" x14ac:dyDescent="0.25">
      <c r="B45" s="3" t="s">
        <v>40</v>
      </c>
      <c r="C45" s="4"/>
      <c r="E45" s="4"/>
      <c r="F45" s="4"/>
    </row>
    <row r="46" spans="2:6" x14ac:dyDescent="0.2">
      <c r="B46" t="s">
        <v>41</v>
      </c>
      <c r="C46" s="13">
        <f>2097742411+5153911363.45+20305308.51+71396142.03+104356182.96</f>
        <v>7447711407.9499998</v>
      </c>
      <c r="D46" s="14"/>
      <c r="E46" s="4"/>
      <c r="F46" s="4"/>
    </row>
    <row r="47" spans="2:6" x14ac:dyDescent="0.2">
      <c r="B47" s="18" t="s">
        <v>42</v>
      </c>
      <c r="C47" s="19">
        <v>14224738.76</v>
      </c>
      <c r="D47" s="14"/>
      <c r="E47" s="4"/>
      <c r="F47" s="4"/>
    </row>
    <row r="48" spans="2:6" hidden="1" x14ac:dyDescent="0.2">
      <c r="B48" t="s">
        <v>43</v>
      </c>
      <c r="C48" s="13">
        <v>0</v>
      </c>
      <c r="D48" s="14"/>
      <c r="E48" s="4"/>
      <c r="F48" s="4"/>
    </row>
    <row r="49" spans="1:7" hidden="1" x14ac:dyDescent="0.2">
      <c r="B49" t="s">
        <v>33</v>
      </c>
      <c r="C49" s="13">
        <v>0</v>
      </c>
      <c r="E49" s="4"/>
      <c r="F49" s="4"/>
    </row>
    <row r="50" spans="1:7" x14ac:dyDescent="0.2">
      <c r="B50" t="s">
        <v>44</v>
      </c>
      <c r="C50" s="13">
        <v>1363059503.9300001</v>
      </c>
      <c r="D50" s="20"/>
      <c r="E50" s="4"/>
      <c r="F50" s="4"/>
    </row>
    <row r="51" spans="1:7" x14ac:dyDescent="0.2">
      <c r="B51" s="7" t="s">
        <v>45</v>
      </c>
      <c r="C51" s="13">
        <v>58158966.380000003</v>
      </c>
      <c r="D51" s="20"/>
      <c r="F51" s="4"/>
    </row>
    <row r="52" spans="1:7" x14ac:dyDescent="0.2">
      <c r="B52" s="7" t="s">
        <v>46</v>
      </c>
      <c r="C52" s="13">
        <v>349622407.80000001</v>
      </c>
      <c r="D52" s="20"/>
      <c r="F52" s="4"/>
    </row>
    <row r="53" spans="1:7" x14ac:dyDescent="0.2">
      <c r="C53" s="14"/>
      <c r="D53" s="21">
        <f>SUM(C46:C52)</f>
        <v>9232777024.8199978</v>
      </c>
      <c r="E53" s="4"/>
      <c r="F53" s="4"/>
    </row>
    <row r="54" spans="1:7" x14ac:dyDescent="0.2">
      <c r="C54" s="4"/>
      <c r="D54" s="22"/>
      <c r="F54" s="4"/>
    </row>
    <row r="55" spans="1:7" ht="15.75" thickBot="1" x14ac:dyDescent="0.3">
      <c r="B55" s="23" t="s">
        <v>47</v>
      </c>
      <c r="D55" s="24">
        <f>SUM(D17:D53)</f>
        <v>10718153244.879997</v>
      </c>
      <c r="E55" s="4"/>
      <c r="F55" s="4"/>
    </row>
    <row r="56" spans="1:7" ht="16.5" thickTop="1" x14ac:dyDescent="0.25">
      <c r="A56" s="2" t="s">
        <v>48</v>
      </c>
      <c r="C56" s="14"/>
      <c r="D56" s="25"/>
      <c r="E56" s="14"/>
      <c r="F56" s="4"/>
    </row>
    <row r="57" spans="1:7" s="26" customFormat="1" x14ac:dyDescent="0.2">
      <c r="D57" s="25"/>
      <c r="E57" s="17"/>
      <c r="F57" s="17"/>
      <c r="G57" s="17"/>
    </row>
    <row r="58" spans="1:7" s="26" customFormat="1" x14ac:dyDescent="0.2">
      <c r="B58" s="27" t="s">
        <v>49</v>
      </c>
      <c r="C58" s="17"/>
      <c r="F58" s="17"/>
      <c r="G58" s="17"/>
    </row>
    <row r="59" spans="1:7" s="26" customFormat="1" x14ac:dyDescent="0.2">
      <c r="B59" s="26" t="s">
        <v>50</v>
      </c>
      <c r="C59" s="17">
        <v>1197788298.4400001</v>
      </c>
      <c r="D59" s="25"/>
      <c r="F59" s="17"/>
      <c r="G59" s="17"/>
    </row>
    <row r="60" spans="1:7" s="26" customFormat="1" x14ac:dyDescent="0.2">
      <c r="B60" s="26" t="s">
        <v>51</v>
      </c>
      <c r="C60" s="17">
        <v>8352676.9100000001</v>
      </c>
      <c r="D60" s="25"/>
      <c r="F60" s="17"/>
      <c r="G60" s="17"/>
    </row>
    <row r="61" spans="1:7" s="26" customFormat="1" x14ac:dyDescent="0.2">
      <c r="B61" s="28" t="s">
        <v>52</v>
      </c>
      <c r="C61" s="17">
        <v>1303154.5</v>
      </c>
      <c r="D61" s="29"/>
      <c r="E61" s="25"/>
      <c r="F61" s="17"/>
      <c r="G61" s="17"/>
    </row>
    <row r="62" spans="1:7" s="26" customFormat="1" x14ac:dyDescent="0.2">
      <c r="B62" s="28" t="s">
        <v>53</v>
      </c>
      <c r="C62" s="17">
        <v>554704.47</v>
      </c>
      <c r="D62" s="29"/>
      <c r="E62" s="25"/>
      <c r="F62" s="17"/>
      <c r="G62" s="17"/>
    </row>
    <row r="63" spans="1:7" s="26" customFormat="1" x14ac:dyDescent="0.2">
      <c r="B63" s="28" t="s">
        <v>54</v>
      </c>
      <c r="C63" s="17">
        <v>7889779837.1800003</v>
      </c>
      <c r="D63" s="17"/>
      <c r="F63" s="17"/>
      <c r="G63" s="17"/>
    </row>
    <row r="64" spans="1:7" s="26" customFormat="1" x14ac:dyDescent="0.2">
      <c r="B64" s="28" t="s">
        <v>55</v>
      </c>
      <c r="C64" s="30">
        <v>143926017.72999999</v>
      </c>
      <c r="D64" s="17"/>
      <c r="F64" s="17"/>
      <c r="G64" s="17"/>
    </row>
    <row r="65" spans="2:7" s="26" customFormat="1" x14ac:dyDescent="0.2">
      <c r="B65" s="28" t="s">
        <v>56</v>
      </c>
      <c r="C65" s="17">
        <v>1377505954.1800001</v>
      </c>
      <c r="D65" s="17"/>
      <c r="E65" s="25"/>
      <c r="F65" s="31"/>
      <c r="G65" s="17"/>
    </row>
    <row r="66" spans="2:7" s="26" customFormat="1" x14ac:dyDescent="0.2">
      <c r="B66" s="28" t="s">
        <v>57</v>
      </c>
      <c r="C66" s="17">
        <v>29580572.43</v>
      </c>
      <c r="F66" s="17"/>
      <c r="G66" s="17"/>
    </row>
    <row r="67" spans="2:7" s="26" customFormat="1" x14ac:dyDescent="0.2">
      <c r="B67" s="28" t="s">
        <v>58</v>
      </c>
      <c r="C67" s="17">
        <v>8317927.0099999998</v>
      </c>
      <c r="D67" s="25"/>
      <c r="E67" s="25"/>
      <c r="F67" s="17"/>
      <c r="G67" s="17"/>
    </row>
    <row r="68" spans="2:7" s="26" customFormat="1" x14ac:dyDescent="0.2">
      <c r="B68" s="28" t="s">
        <v>59</v>
      </c>
      <c r="C68" s="17">
        <f>1235948.16+679671.18</f>
        <v>1915619.3399999999</v>
      </c>
      <c r="F68" s="17"/>
      <c r="G68" s="17"/>
    </row>
    <row r="69" spans="2:7" s="26" customFormat="1" x14ac:dyDescent="0.2">
      <c r="B69" s="28" t="s">
        <v>60</v>
      </c>
      <c r="C69" s="17">
        <v>41597633.759999998</v>
      </c>
      <c r="E69" s="25"/>
      <c r="F69" s="17"/>
      <c r="G69" s="17"/>
    </row>
    <row r="70" spans="2:7" s="26" customFormat="1" x14ac:dyDescent="0.2">
      <c r="B70" s="28" t="s">
        <v>61</v>
      </c>
      <c r="C70" s="17">
        <v>130848.93</v>
      </c>
      <c r="E70" s="17"/>
      <c r="F70" s="17"/>
      <c r="G70" s="17"/>
    </row>
    <row r="71" spans="2:7" s="26" customFormat="1" x14ac:dyDescent="0.2">
      <c r="B71" s="28" t="s">
        <v>62</v>
      </c>
      <c r="C71" s="17">
        <f>13050000+4350000</f>
        <v>17400000</v>
      </c>
      <c r="F71" s="17"/>
      <c r="G71" s="17"/>
    </row>
    <row r="72" spans="2:7" s="26" customFormat="1" ht="16.5" customHeight="1" thickBot="1" x14ac:dyDescent="0.25">
      <c r="B72" s="32" t="s">
        <v>63</v>
      </c>
      <c r="D72" s="33">
        <f>SUM(C59:C71)</f>
        <v>10718153244.880001</v>
      </c>
      <c r="E72" s="25"/>
      <c r="F72" s="17"/>
      <c r="G72" s="17"/>
    </row>
    <row r="73" spans="2:7" s="26" customFormat="1" ht="13.5" thickTop="1" x14ac:dyDescent="0.2">
      <c r="C73" s="25"/>
      <c r="D73" s="25"/>
      <c r="E73" s="34"/>
      <c r="F73" s="17"/>
      <c r="G73" s="17"/>
    </row>
    <row r="74" spans="2:7" s="26" customFormat="1" x14ac:dyDescent="0.2">
      <c r="C74" s="25"/>
      <c r="D74" s="25"/>
      <c r="E74" s="34"/>
      <c r="F74" s="25"/>
      <c r="G74" s="17"/>
    </row>
    <row r="75" spans="2:7" s="26" customFormat="1" x14ac:dyDescent="0.2">
      <c r="C75" s="25"/>
      <c r="D75" s="29"/>
      <c r="E75" s="30"/>
      <c r="F75" s="25"/>
      <c r="G75" s="17"/>
    </row>
    <row r="76" spans="2:7" s="26" customFormat="1" x14ac:dyDescent="0.2">
      <c r="D76" s="25"/>
      <c r="E76" s="30"/>
      <c r="G76" s="17"/>
    </row>
    <row r="77" spans="2:7" x14ac:dyDescent="0.2">
      <c r="D77" s="14"/>
      <c r="E77" s="35"/>
    </row>
    <row r="78" spans="2:7" x14ac:dyDescent="0.2">
      <c r="C78" s="35"/>
      <c r="D78" s="14"/>
    </row>
    <row r="79" spans="2:7" x14ac:dyDescent="0.2">
      <c r="E79" s="4"/>
      <c r="F79" s="4"/>
    </row>
    <row r="80" spans="2:7" x14ac:dyDescent="0.2">
      <c r="D80" s="14"/>
      <c r="F80" s="4"/>
    </row>
    <row r="81" spans="3:6" x14ac:dyDescent="0.2">
      <c r="E81" s="14"/>
      <c r="F81" s="35"/>
    </row>
    <row r="83" spans="3:6" x14ac:dyDescent="0.2">
      <c r="C83" s="4"/>
    </row>
    <row r="84" spans="3:6" x14ac:dyDescent="0.2">
      <c r="C84" s="4"/>
    </row>
    <row r="85" spans="3:6" x14ac:dyDescent="0.2">
      <c r="C85" s="35"/>
    </row>
  </sheetData>
  <mergeCells count="4">
    <mergeCell ref="A1:D1"/>
    <mergeCell ref="A2:D2"/>
    <mergeCell ref="A3:D3"/>
    <mergeCell ref="A4:D4"/>
  </mergeCells>
  <printOptions horizontalCentered="1"/>
  <pageMargins left="0.77" right="0" top="0.89" bottom="0.98425196850393704" header="0.51181102362204722" footer="0.51181102362204722"/>
  <pageSetup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2017-12-20T15:44:21Z</dcterms:created>
  <dcterms:modified xsi:type="dcterms:W3CDTF">2017-12-20T15:45:01Z</dcterms:modified>
</cp:coreProperties>
</file>