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.TSS2\AppData\Local\Microsoft\Windows\INetCache\Content.Outlook\6JMB4RWM\"/>
    </mc:Choice>
  </mc:AlternateContent>
  <xr:revisionPtr revIDLastSave="0" documentId="13_ncr:1_{CFCEB74D-26CF-42AC-92E9-015A248003C7}" xr6:coauthVersionLast="45" xr6:coauthVersionMax="45" xr10:uidLastSave="{00000000-0000-0000-0000-000000000000}"/>
  <bookViews>
    <workbookView xWindow="-120" yWindow="-120" windowWidth="29040" windowHeight="15840" xr2:uid="{35F0497C-7605-447C-AF68-47A2A7251D83}"/>
  </bookViews>
  <sheets>
    <sheet name="BALANCE GENERAL  " sheetId="1" r:id="rId1"/>
  </sheets>
  <definedNames>
    <definedName name="_xlnm.Print_Area" localSheetId="0">'BALANCE GENERAL  '!$A$1:$E$105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E104" i="1" s="1"/>
  <c r="E77" i="1"/>
  <c r="D40" i="1"/>
  <c r="E52" i="1" s="1"/>
  <c r="E38" i="1"/>
  <c r="D22" i="1"/>
  <c r="D20" i="1"/>
  <c r="D18" i="1"/>
  <c r="D17" i="1"/>
  <c r="D16" i="1"/>
  <c r="D15" i="1"/>
  <c r="D14" i="1"/>
  <c r="D13" i="1"/>
  <c r="D12" i="1"/>
  <c r="D10" i="1"/>
  <c r="D9" i="1"/>
  <c r="E29" i="1" s="1"/>
  <c r="E79" i="1" s="1"/>
</calcChain>
</file>

<file path=xl/sharedStrings.xml><?xml version="1.0" encoding="utf-8"?>
<sst xmlns="http://schemas.openxmlformats.org/spreadsheetml/2006/main" count="96" uniqueCount="93">
  <si>
    <t>Tesorería de la Seguridad Social</t>
  </si>
  <si>
    <t xml:space="preserve">Balance General </t>
  </si>
  <si>
    <t>Del Régimen Contributivo</t>
  </si>
  <si>
    <t>Al 30 de septiembre de 2023</t>
  </si>
  <si>
    <t>Activo</t>
  </si>
  <si>
    <t>Efectivo en Bancos Recaudadores</t>
  </si>
  <si>
    <t>Banco de Reservas</t>
  </si>
  <si>
    <t>Scotiabank</t>
  </si>
  <si>
    <t>Banco Citi</t>
  </si>
  <si>
    <t>Banco Popular</t>
  </si>
  <si>
    <t>Banco Promérica</t>
  </si>
  <si>
    <t>Banco BHD</t>
  </si>
  <si>
    <t>Banco Banesco</t>
  </si>
  <si>
    <t>Banco Santa Cruz</t>
  </si>
  <si>
    <t>Banco Caribe</t>
  </si>
  <si>
    <t>Banco BDI</t>
  </si>
  <si>
    <t>Banco Vimenca</t>
  </si>
  <si>
    <t>Banco Lopez de Haro</t>
  </si>
  <si>
    <t xml:space="preserve">Banco TSS </t>
  </si>
  <si>
    <t xml:space="preserve">Asociación Cibao 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</si>
  <si>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</si>
  <si>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</si>
  <si>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</si>
  <si>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</si>
  <si>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</si>
  <si>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</si>
  <si>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</si>
  <si>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</si>
  <si>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</si>
  <si>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</si>
  <si>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Fondos Operativos del SUIR B.C</t>
  </si>
  <si>
    <t>Efectivo en Bc Proc Operaciones Extraordinarias</t>
  </si>
  <si>
    <t>Efectivo en otros Bancos</t>
  </si>
  <si>
    <t>Multas a Entidades Supervisadas</t>
  </si>
  <si>
    <t>Pensionados del Estado (Decreto 18-19)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</si>
  <si>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</si>
  <si>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</si>
  <si>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</si>
  <si>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</si>
  <si>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</si>
  <si>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</si>
  <si>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</si>
  <si>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</si>
  <si>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Efectivo Proc. Medicamentos Alto Costo Covid-19</t>
  </si>
  <si>
    <t>Efectivo Proc. Receptora de Recursos</t>
  </si>
  <si>
    <t>Otros</t>
  </si>
  <si>
    <t>Inversiones</t>
  </si>
  <si>
    <t>Cuidado de la Salud de las Personas</t>
  </si>
  <si>
    <t>Avance Inv. Interés Corrido CSP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</si>
  <si>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</si>
  <si>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</si>
  <si>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</si>
  <si>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</si>
  <si>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</si>
  <si>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</si>
  <si>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</si>
  <si>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 En Letras del Bac. Central.CP NI</t>
  </si>
  <si>
    <t xml:space="preserve">Avance Inv. Interés Corrido Td CP-NI </t>
  </si>
  <si>
    <t>Inversiones T.D Repo Cotización Voluntario NI</t>
  </si>
  <si>
    <t>Inversiones  En Letras del Bac. Central. Av NI</t>
  </si>
  <si>
    <t>Avance Inv. Interés Corrido Td Av-Ni</t>
  </si>
  <si>
    <t>Inversiones T.D Repo Seguro de Vida NI</t>
  </si>
  <si>
    <t xml:space="preserve">Avance Inv. Interés Corrido Td SVA-NI </t>
  </si>
  <si>
    <t>Inversiones T.D Repo Comisión AFP NI</t>
  </si>
  <si>
    <t xml:space="preserve">Avance Inv. Interés Corrido Td CAFP-NI </t>
  </si>
  <si>
    <t xml:space="preserve">Inversiones Medicamento Alto Costo </t>
  </si>
  <si>
    <t>Inversiones  Fondo Rec. Por Covid-19</t>
  </si>
  <si>
    <t>Avance Inv. Interés Corrido Td Fondo Rec. Por Covid-19</t>
  </si>
  <si>
    <t>Inversiones Fondos  Receptora de Recursos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</si>
  <si>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</si>
  <si>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</si>
  <si>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</si>
  <si>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</si>
  <si>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</si>
  <si>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</si>
  <si>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 xml:space="preserve">Tesoreria de la Seguridad Social </t>
  </si>
  <si>
    <t>Dirección Información y Defensa Afiliados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</si>
  <si>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</si>
  <si>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</si>
  <si>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</si>
  <si>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</si>
  <si>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>IDOPPRIL</t>
  </si>
  <si>
    <t>SISALRIL (Subsidios)</t>
  </si>
  <si>
    <t>SISALRIL ( Comisión )</t>
  </si>
  <si>
    <t>Fondos para Apoyar Afectados Huracán Fiona</t>
  </si>
  <si>
    <t>Efectivo Proc. Fondos Recibidos Por Covid-19</t>
  </si>
  <si>
    <t>Fondos Por Transferir Receptora de Recursos</t>
  </si>
  <si>
    <t>Fondos en Transito</t>
  </si>
  <si>
    <t>Operativos del SUIR</t>
  </si>
  <si>
    <t>Pasivos por Cheques Certificados de Empleadores</t>
  </si>
  <si>
    <t>Fondos y Provisión para Compensación TSS</t>
  </si>
  <si>
    <t>Fondos Cargo Bancarios Aportes V. Extraordinario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</si>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</sst>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0"/>
      <name val="Arial"/>
    </font>
    <font>
      <sz val="10"/>
      <name val="Arial"/>
    </font>
    <font>
      <b/>
      <sz val="28"/>
      <name val="Century Gothic"/>
      <family val="2"/>
    </font>
    <font>
      <sz val="12"/>
      <name val="Arial"/>
      <family val="2"/>
    </font>
    <font>
      <b/>
      <sz val="28"/>
      <color theme="0"/>
      <name val="Century Gothic"/>
      <family val="2"/>
    </font>
    <font>
      <b/>
      <u/>
      <sz val="18"/>
      <name val="Calibri Light"/>
      <family val="2"/>
    </font>
    <font>
      <b/>
      <u/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8"/>
      <name val="Calibri Light"/>
      <family val="2"/>
    </font>
    <font>
      <b/>
      <sz val="18"/>
      <name val="Calibri Light"/>
      <family val="2"/>
    </font>
    <font>
      <sz val="10"/>
      <name val="Arial"/>
      <family val="2"/>
    </font>
    <font>
      <sz val="12"/>
      <name val="Calibri Light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3" fontId="8" fillId="0" borderId="0" xfId="1" applyFont="1"/>
    <xf numFmtId="0" fontId="8" fillId="0" borderId="0" xfId="0" applyFont="1"/>
    <xf numFmtId="43" fontId="8" fillId="0" borderId="0" xfId="1" applyFont="1" applyFill="1"/>
    <xf numFmtId="43" fontId="8" fillId="0" borderId="0" xfId="1" quotePrefix="1" applyFont="1"/>
    <xf numFmtId="0" fontId="8" fillId="0" borderId="0" xfId="0" quotePrefix="1" applyFont="1"/>
    <xf numFmtId="43" fontId="9" fillId="0" borderId="0" xfId="1" applyFont="1"/>
    <xf numFmtId="0" fontId="9" fillId="0" borderId="0" xfId="0" applyFont="1"/>
    <xf numFmtId="43" fontId="0" fillId="0" borderId="0" xfId="1" applyFont="1" applyFill="1"/>
    <xf numFmtId="43" fontId="9" fillId="3" borderId="0" xfId="1" applyFont="1" applyFill="1"/>
    <xf numFmtId="43" fontId="8" fillId="3" borderId="0" xfId="0" applyNumberFormat="1" applyFont="1" applyFill="1"/>
    <xf numFmtId="0" fontId="8" fillId="3" borderId="0" xfId="0" applyFont="1" applyFill="1"/>
    <xf numFmtId="43" fontId="9" fillId="3" borderId="0" xfId="0" applyNumberFormat="1" applyFont="1" applyFill="1"/>
    <xf numFmtId="43" fontId="11" fillId="0" borderId="0" xfId="1" applyFont="1" applyFill="1"/>
    <xf numFmtId="43" fontId="8" fillId="0" borderId="0" xfId="0" applyNumberFormat="1" applyFont="1"/>
    <xf numFmtId="0" fontId="5" fillId="3" borderId="0" xfId="0" applyFont="1" applyFill="1"/>
    <xf numFmtId="43" fontId="8" fillId="0" borderId="0" xfId="1" applyFont="1" applyBorder="1"/>
    <xf numFmtId="43" fontId="8" fillId="0" borderId="0" xfId="1" applyFont="1" applyFill="1" applyBorder="1"/>
    <xf numFmtId="43" fontId="12" fillId="0" borderId="0" xfId="0" applyNumberFormat="1" applyFont="1"/>
    <xf numFmtId="43" fontId="9" fillId="0" borderId="0" xfId="0" applyNumberFormat="1" applyFont="1"/>
    <xf numFmtId="43" fontId="9" fillId="0" borderId="1" xfId="0" applyNumberFormat="1" applyFont="1" applyBorder="1"/>
    <xf numFmtId="0" fontId="14" fillId="0" borderId="0" xfId="0" applyFont="1"/>
    <xf numFmtId="43" fontId="3" fillId="0" borderId="0" xfId="1" applyFont="1" applyFill="1"/>
    <xf numFmtId="164" fontId="8" fillId="0" borderId="0" xfId="0" applyNumberFormat="1" applyFont="1"/>
    <xf numFmtId="43" fontId="10" fillId="0" borderId="0" xfId="1" applyFont="1" applyFill="1"/>
    <xf numFmtId="43" fontId="8" fillId="3" borderId="0" xfId="1" applyFont="1" applyFill="1"/>
    <xf numFmtId="0" fontId="0" fillId="3" borderId="0" xfId="0" applyFill="1"/>
    <xf numFmtId="43" fontId="15" fillId="0" borderId="0" xfId="1" applyFont="1" applyFill="1"/>
    <xf numFmtId="164" fontId="0" fillId="0" borderId="0" xfId="0" applyNumberFormat="1"/>
    <xf numFmtId="0" fontId="0" fillId="0" borderId="0" xfId="0" applyFill="1"/>
    <xf numFmtId="0" fontId="3" fillId="0" borderId="0" xfId="0" applyFont="1" applyFill="1"/>
    <xf numFmtId="43" fontId="0" fillId="0" borderId="0" xfId="0" applyNumberFormat="1" applyFill="1"/>
    <xf numFmtId="43" fontId="3" fillId="0" borderId="0" xfId="0" applyNumberFormat="1" applyFont="1" applyFill="1"/>
    <xf numFmtId="0" fontId="8" fillId="0" borderId="0" xfId="0" applyFont="1" applyFill="1"/>
    <xf numFmtId="43" fontId="12" fillId="0" borderId="0" xfId="0" applyNumberFormat="1" applyFont="1" applyFill="1"/>
    <xf numFmtId="43" fontId="13" fillId="0" borderId="0" xfId="1" applyFont="1" applyFill="1"/>
    <xf numFmtId="164" fontId="10" fillId="0" borderId="0" xfId="0" applyNumberFormat="1" applyFont="1" applyFill="1"/>
    <xf numFmtId="164" fontId="0" fillId="0" borderId="0" xfId="0" applyNumberFormat="1" applyFill="1"/>
    <xf numFmtId="43" fontId="16" fillId="0" borderId="0" xfId="0" applyNumberFormat="1" applyFont="1" applyFill="1"/>
    <xf numFmtId="164" fontId="3" fillId="0" borderId="0" xfId="0" applyNumberFormat="1" applyFont="1" applyFill="1"/>
    <xf numFmtId="43" fontId="0" fillId="0" borderId="0" xfId="1" applyFont="1" applyFill="1" applyBorder="1"/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1695450</xdr:colOff>
      <xdr:row>0</xdr:row>
      <xdr:rowOff>247650</xdr:rowOff>
    </xdr:from>
    <xdr:to>
      <xdr:col>4</xdr:col>
      <xdr:colOff>3381375</xdr:colOff>
      <xdr:row>3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8495A14-0623-4E52-8E66-7FC4FFBAA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47650"/>
          <a:ext cx="16859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2758-151B-479A-AB4B-A64320D05EF1}">
  <sheetPr>
    <tabColor indexed="13"/>
    <pageSetUpPr fitToPage="1"/>
  </sheetPr>
  <dimension ref="A1:K119"/>
  <sheetViews>
    <sheetView showGridLines="0" tabSelected="1" zoomScale="95" zoomScaleNormal="95" zoomScaleSheetLayoutView="100" workbookViewId="0">
      <selection activeCell="F96" sqref="F96"/>
    </sheetView>
  </sheetViews>
  <sheetFormatPr defaultRowHeight="15" x14ac:dyDescent="0.2"/>
  <cols>
    <col min="1" max="1" width="11.7109375" customWidth="1"/>
    <col min="2" max="2" width="2.140625" customWidth="1"/>
    <col min="3" max="3" width="64.140625" customWidth="1"/>
    <col min="4" max="4" width="31.42578125" bestFit="1" customWidth="1"/>
    <col min="5" max="5" width="51.28515625" bestFit="1" customWidth="1"/>
    <col min="6" max="6" width="31.42578125" style="35" customWidth="1"/>
    <col min="7" max="7" width="29" style="36" customWidth="1"/>
    <col min="8" max="8" width="28.140625" style="14" customWidth="1"/>
    <col min="9" max="9" width="19" style="14" bestFit="1" customWidth="1"/>
    <col min="10" max="10" width="19" style="35" bestFit="1" customWidth="1"/>
    <col min="11" max="11" width="17" style="35" bestFit="1" customWidth="1"/>
    <col min="257" max="257" width="11.7109375" customWidth="1"/>
    <col min="258" max="258" width="2.140625" customWidth="1"/>
    <col min="259" max="259" width="64.140625" customWidth="1"/>
    <col min="260" max="260" width="31.42578125" bestFit="1" customWidth="1"/>
    <col min="261" max="261" width="51.28515625" bestFit="1" customWidth="1"/>
    <col min="262" max="262" width="31.42578125" customWidth="1"/>
    <col min="263" max="263" width="29" customWidth="1"/>
    <col min="264" max="264" width="28.140625" customWidth="1"/>
    <col min="265" max="266" width="19" bestFit="1" customWidth="1"/>
    <col min="267" max="267" width="17" bestFit="1" customWidth="1"/>
    <col min="513" max="513" width="11.7109375" customWidth="1"/>
    <col min="514" max="514" width="2.140625" customWidth="1"/>
    <col min="515" max="515" width="64.140625" customWidth="1"/>
    <col min="516" max="516" width="31.42578125" bestFit="1" customWidth="1"/>
    <col min="517" max="517" width="51.28515625" bestFit="1" customWidth="1"/>
    <col min="518" max="518" width="31.42578125" customWidth="1"/>
    <col min="519" max="519" width="29" customWidth="1"/>
    <col min="520" max="520" width="28.140625" customWidth="1"/>
    <col min="521" max="522" width="19" bestFit="1" customWidth="1"/>
    <col min="523" max="523" width="17" bestFit="1" customWidth="1"/>
    <col min="769" max="769" width="11.7109375" customWidth="1"/>
    <col min="770" max="770" width="2.140625" customWidth="1"/>
    <col min="771" max="771" width="64.140625" customWidth="1"/>
    <col min="772" max="772" width="31.42578125" bestFit="1" customWidth="1"/>
    <col min="773" max="773" width="51.28515625" bestFit="1" customWidth="1"/>
    <col min="774" max="774" width="31.42578125" customWidth="1"/>
    <col min="775" max="775" width="29" customWidth="1"/>
    <col min="776" max="776" width="28.140625" customWidth="1"/>
    <col min="777" max="778" width="19" bestFit="1" customWidth="1"/>
    <col min="779" max="779" width="17" bestFit="1" customWidth="1"/>
    <col min="1025" max="1025" width="11.7109375" customWidth="1"/>
    <col min="1026" max="1026" width="2.140625" customWidth="1"/>
    <col min="1027" max="1027" width="64.140625" customWidth="1"/>
    <col min="1028" max="1028" width="31.42578125" bestFit="1" customWidth="1"/>
    <col min="1029" max="1029" width="51.28515625" bestFit="1" customWidth="1"/>
    <col min="1030" max="1030" width="31.42578125" customWidth="1"/>
    <col min="1031" max="1031" width="29" customWidth="1"/>
    <col min="1032" max="1032" width="28.140625" customWidth="1"/>
    <col min="1033" max="1034" width="19" bestFit="1" customWidth="1"/>
    <col min="1035" max="1035" width="17" bestFit="1" customWidth="1"/>
    <col min="1281" max="1281" width="11.7109375" customWidth="1"/>
    <col min="1282" max="1282" width="2.140625" customWidth="1"/>
    <col min="1283" max="1283" width="64.140625" customWidth="1"/>
    <col min="1284" max="1284" width="31.42578125" bestFit="1" customWidth="1"/>
    <col min="1285" max="1285" width="51.28515625" bestFit="1" customWidth="1"/>
    <col min="1286" max="1286" width="31.42578125" customWidth="1"/>
    <col min="1287" max="1287" width="29" customWidth="1"/>
    <col min="1288" max="1288" width="28.140625" customWidth="1"/>
    <col min="1289" max="1290" width="19" bestFit="1" customWidth="1"/>
    <col min="1291" max="1291" width="17" bestFit="1" customWidth="1"/>
    <col min="1537" max="1537" width="11.7109375" customWidth="1"/>
    <col min="1538" max="1538" width="2.140625" customWidth="1"/>
    <col min="1539" max="1539" width="64.140625" customWidth="1"/>
    <col min="1540" max="1540" width="31.42578125" bestFit="1" customWidth="1"/>
    <col min="1541" max="1541" width="51.28515625" bestFit="1" customWidth="1"/>
    <col min="1542" max="1542" width="31.42578125" customWidth="1"/>
    <col min="1543" max="1543" width="29" customWidth="1"/>
    <col min="1544" max="1544" width="28.140625" customWidth="1"/>
    <col min="1545" max="1546" width="19" bestFit="1" customWidth="1"/>
    <col min="1547" max="1547" width="17" bestFit="1" customWidth="1"/>
    <col min="1793" max="1793" width="11.7109375" customWidth="1"/>
    <col min="1794" max="1794" width="2.140625" customWidth="1"/>
    <col min="1795" max="1795" width="64.140625" customWidth="1"/>
    <col min="1796" max="1796" width="31.42578125" bestFit="1" customWidth="1"/>
    <col min="1797" max="1797" width="51.28515625" bestFit="1" customWidth="1"/>
    <col min="1798" max="1798" width="31.42578125" customWidth="1"/>
    <col min="1799" max="1799" width="29" customWidth="1"/>
    <col min="1800" max="1800" width="28.140625" customWidth="1"/>
    <col min="1801" max="1802" width="19" bestFit="1" customWidth="1"/>
    <col min="1803" max="1803" width="17" bestFit="1" customWidth="1"/>
    <col min="2049" max="2049" width="11.7109375" customWidth="1"/>
    <col min="2050" max="2050" width="2.140625" customWidth="1"/>
    <col min="2051" max="2051" width="64.140625" customWidth="1"/>
    <col min="2052" max="2052" width="31.42578125" bestFit="1" customWidth="1"/>
    <col min="2053" max="2053" width="51.28515625" bestFit="1" customWidth="1"/>
    <col min="2054" max="2054" width="31.42578125" customWidth="1"/>
    <col min="2055" max="2055" width="29" customWidth="1"/>
    <col min="2056" max="2056" width="28.140625" customWidth="1"/>
    <col min="2057" max="2058" width="19" bestFit="1" customWidth="1"/>
    <col min="2059" max="2059" width="17" bestFit="1" customWidth="1"/>
    <col min="2305" max="2305" width="11.7109375" customWidth="1"/>
    <col min="2306" max="2306" width="2.140625" customWidth="1"/>
    <col min="2307" max="2307" width="64.140625" customWidth="1"/>
    <col min="2308" max="2308" width="31.42578125" bestFit="1" customWidth="1"/>
    <col min="2309" max="2309" width="51.28515625" bestFit="1" customWidth="1"/>
    <col min="2310" max="2310" width="31.42578125" customWidth="1"/>
    <col min="2311" max="2311" width="29" customWidth="1"/>
    <col min="2312" max="2312" width="28.140625" customWidth="1"/>
    <col min="2313" max="2314" width="19" bestFit="1" customWidth="1"/>
    <col min="2315" max="2315" width="17" bestFit="1" customWidth="1"/>
    <col min="2561" max="2561" width="11.7109375" customWidth="1"/>
    <col min="2562" max="2562" width="2.140625" customWidth="1"/>
    <col min="2563" max="2563" width="64.140625" customWidth="1"/>
    <col min="2564" max="2564" width="31.42578125" bestFit="1" customWidth="1"/>
    <col min="2565" max="2565" width="51.28515625" bestFit="1" customWidth="1"/>
    <col min="2566" max="2566" width="31.42578125" customWidth="1"/>
    <col min="2567" max="2567" width="29" customWidth="1"/>
    <col min="2568" max="2568" width="28.140625" customWidth="1"/>
    <col min="2569" max="2570" width="19" bestFit="1" customWidth="1"/>
    <col min="2571" max="2571" width="17" bestFit="1" customWidth="1"/>
    <col min="2817" max="2817" width="11.7109375" customWidth="1"/>
    <col min="2818" max="2818" width="2.140625" customWidth="1"/>
    <col min="2819" max="2819" width="64.140625" customWidth="1"/>
    <col min="2820" max="2820" width="31.42578125" bestFit="1" customWidth="1"/>
    <col min="2821" max="2821" width="51.28515625" bestFit="1" customWidth="1"/>
    <col min="2822" max="2822" width="31.42578125" customWidth="1"/>
    <col min="2823" max="2823" width="29" customWidth="1"/>
    <col min="2824" max="2824" width="28.140625" customWidth="1"/>
    <col min="2825" max="2826" width="19" bestFit="1" customWidth="1"/>
    <col min="2827" max="2827" width="17" bestFit="1" customWidth="1"/>
    <col min="3073" max="3073" width="11.7109375" customWidth="1"/>
    <col min="3074" max="3074" width="2.140625" customWidth="1"/>
    <col min="3075" max="3075" width="64.140625" customWidth="1"/>
    <col min="3076" max="3076" width="31.42578125" bestFit="1" customWidth="1"/>
    <col min="3077" max="3077" width="51.28515625" bestFit="1" customWidth="1"/>
    <col min="3078" max="3078" width="31.42578125" customWidth="1"/>
    <col min="3079" max="3079" width="29" customWidth="1"/>
    <col min="3080" max="3080" width="28.140625" customWidth="1"/>
    <col min="3081" max="3082" width="19" bestFit="1" customWidth="1"/>
    <col min="3083" max="3083" width="17" bestFit="1" customWidth="1"/>
    <col min="3329" max="3329" width="11.7109375" customWidth="1"/>
    <col min="3330" max="3330" width="2.140625" customWidth="1"/>
    <col min="3331" max="3331" width="64.140625" customWidth="1"/>
    <col min="3332" max="3332" width="31.42578125" bestFit="1" customWidth="1"/>
    <col min="3333" max="3333" width="51.28515625" bestFit="1" customWidth="1"/>
    <col min="3334" max="3334" width="31.42578125" customWidth="1"/>
    <col min="3335" max="3335" width="29" customWidth="1"/>
    <col min="3336" max="3336" width="28.140625" customWidth="1"/>
    <col min="3337" max="3338" width="19" bestFit="1" customWidth="1"/>
    <col min="3339" max="3339" width="17" bestFit="1" customWidth="1"/>
    <col min="3585" max="3585" width="11.7109375" customWidth="1"/>
    <col min="3586" max="3586" width="2.140625" customWidth="1"/>
    <col min="3587" max="3587" width="64.140625" customWidth="1"/>
    <col min="3588" max="3588" width="31.42578125" bestFit="1" customWidth="1"/>
    <col min="3589" max="3589" width="51.28515625" bestFit="1" customWidth="1"/>
    <col min="3590" max="3590" width="31.42578125" customWidth="1"/>
    <col min="3591" max="3591" width="29" customWidth="1"/>
    <col min="3592" max="3592" width="28.140625" customWidth="1"/>
    <col min="3593" max="3594" width="19" bestFit="1" customWidth="1"/>
    <col min="3595" max="3595" width="17" bestFit="1" customWidth="1"/>
    <col min="3841" max="3841" width="11.7109375" customWidth="1"/>
    <col min="3842" max="3842" width="2.140625" customWidth="1"/>
    <col min="3843" max="3843" width="64.140625" customWidth="1"/>
    <col min="3844" max="3844" width="31.42578125" bestFit="1" customWidth="1"/>
    <col min="3845" max="3845" width="51.28515625" bestFit="1" customWidth="1"/>
    <col min="3846" max="3846" width="31.42578125" customWidth="1"/>
    <col min="3847" max="3847" width="29" customWidth="1"/>
    <col min="3848" max="3848" width="28.140625" customWidth="1"/>
    <col min="3849" max="3850" width="19" bestFit="1" customWidth="1"/>
    <col min="3851" max="3851" width="17" bestFit="1" customWidth="1"/>
    <col min="4097" max="4097" width="11.7109375" customWidth="1"/>
    <col min="4098" max="4098" width="2.140625" customWidth="1"/>
    <col min="4099" max="4099" width="64.140625" customWidth="1"/>
    <col min="4100" max="4100" width="31.42578125" bestFit="1" customWidth="1"/>
    <col min="4101" max="4101" width="51.28515625" bestFit="1" customWidth="1"/>
    <col min="4102" max="4102" width="31.42578125" customWidth="1"/>
    <col min="4103" max="4103" width="29" customWidth="1"/>
    <col min="4104" max="4104" width="28.140625" customWidth="1"/>
    <col min="4105" max="4106" width="19" bestFit="1" customWidth="1"/>
    <col min="4107" max="4107" width="17" bestFit="1" customWidth="1"/>
    <col min="4353" max="4353" width="11.7109375" customWidth="1"/>
    <col min="4354" max="4354" width="2.140625" customWidth="1"/>
    <col min="4355" max="4355" width="64.140625" customWidth="1"/>
    <col min="4356" max="4356" width="31.42578125" bestFit="1" customWidth="1"/>
    <col min="4357" max="4357" width="51.28515625" bestFit="1" customWidth="1"/>
    <col min="4358" max="4358" width="31.42578125" customWidth="1"/>
    <col min="4359" max="4359" width="29" customWidth="1"/>
    <col min="4360" max="4360" width="28.140625" customWidth="1"/>
    <col min="4361" max="4362" width="19" bestFit="1" customWidth="1"/>
    <col min="4363" max="4363" width="17" bestFit="1" customWidth="1"/>
    <col min="4609" max="4609" width="11.7109375" customWidth="1"/>
    <col min="4610" max="4610" width="2.140625" customWidth="1"/>
    <col min="4611" max="4611" width="64.140625" customWidth="1"/>
    <col min="4612" max="4612" width="31.42578125" bestFit="1" customWidth="1"/>
    <col min="4613" max="4613" width="51.28515625" bestFit="1" customWidth="1"/>
    <col min="4614" max="4614" width="31.42578125" customWidth="1"/>
    <col min="4615" max="4615" width="29" customWidth="1"/>
    <col min="4616" max="4616" width="28.140625" customWidth="1"/>
    <col min="4617" max="4618" width="19" bestFit="1" customWidth="1"/>
    <col min="4619" max="4619" width="17" bestFit="1" customWidth="1"/>
    <col min="4865" max="4865" width="11.7109375" customWidth="1"/>
    <col min="4866" max="4866" width="2.140625" customWidth="1"/>
    <col min="4867" max="4867" width="64.140625" customWidth="1"/>
    <col min="4868" max="4868" width="31.42578125" bestFit="1" customWidth="1"/>
    <col min="4869" max="4869" width="51.28515625" bestFit="1" customWidth="1"/>
    <col min="4870" max="4870" width="31.42578125" customWidth="1"/>
    <col min="4871" max="4871" width="29" customWidth="1"/>
    <col min="4872" max="4872" width="28.140625" customWidth="1"/>
    <col min="4873" max="4874" width="19" bestFit="1" customWidth="1"/>
    <col min="4875" max="4875" width="17" bestFit="1" customWidth="1"/>
    <col min="5121" max="5121" width="11.7109375" customWidth="1"/>
    <col min="5122" max="5122" width="2.140625" customWidth="1"/>
    <col min="5123" max="5123" width="64.140625" customWidth="1"/>
    <col min="5124" max="5124" width="31.42578125" bestFit="1" customWidth="1"/>
    <col min="5125" max="5125" width="51.28515625" bestFit="1" customWidth="1"/>
    <col min="5126" max="5126" width="31.42578125" customWidth="1"/>
    <col min="5127" max="5127" width="29" customWidth="1"/>
    <col min="5128" max="5128" width="28.140625" customWidth="1"/>
    <col min="5129" max="5130" width="19" bestFit="1" customWidth="1"/>
    <col min="5131" max="5131" width="17" bestFit="1" customWidth="1"/>
    <col min="5377" max="5377" width="11.7109375" customWidth="1"/>
    <col min="5378" max="5378" width="2.140625" customWidth="1"/>
    <col min="5379" max="5379" width="64.140625" customWidth="1"/>
    <col min="5380" max="5380" width="31.42578125" bestFit="1" customWidth="1"/>
    <col min="5381" max="5381" width="51.28515625" bestFit="1" customWidth="1"/>
    <col min="5382" max="5382" width="31.42578125" customWidth="1"/>
    <col min="5383" max="5383" width="29" customWidth="1"/>
    <col min="5384" max="5384" width="28.140625" customWidth="1"/>
    <col min="5385" max="5386" width="19" bestFit="1" customWidth="1"/>
    <col min="5387" max="5387" width="17" bestFit="1" customWidth="1"/>
    <col min="5633" max="5633" width="11.7109375" customWidth="1"/>
    <col min="5634" max="5634" width="2.140625" customWidth="1"/>
    <col min="5635" max="5635" width="64.140625" customWidth="1"/>
    <col min="5636" max="5636" width="31.42578125" bestFit="1" customWidth="1"/>
    <col min="5637" max="5637" width="51.28515625" bestFit="1" customWidth="1"/>
    <col min="5638" max="5638" width="31.42578125" customWidth="1"/>
    <col min="5639" max="5639" width="29" customWidth="1"/>
    <col min="5640" max="5640" width="28.140625" customWidth="1"/>
    <col min="5641" max="5642" width="19" bestFit="1" customWidth="1"/>
    <col min="5643" max="5643" width="17" bestFit="1" customWidth="1"/>
    <col min="5889" max="5889" width="11.7109375" customWidth="1"/>
    <col min="5890" max="5890" width="2.140625" customWidth="1"/>
    <col min="5891" max="5891" width="64.140625" customWidth="1"/>
    <col min="5892" max="5892" width="31.42578125" bestFit="1" customWidth="1"/>
    <col min="5893" max="5893" width="51.28515625" bestFit="1" customWidth="1"/>
    <col min="5894" max="5894" width="31.42578125" customWidth="1"/>
    <col min="5895" max="5895" width="29" customWidth="1"/>
    <col min="5896" max="5896" width="28.140625" customWidth="1"/>
    <col min="5897" max="5898" width="19" bestFit="1" customWidth="1"/>
    <col min="5899" max="5899" width="17" bestFit="1" customWidth="1"/>
    <col min="6145" max="6145" width="11.7109375" customWidth="1"/>
    <col min="6146" max="6146" width="2.140625" customWidth="1"/>
    <col min="6147" max="6147" width="64.140625" customWidth="1"/>
    <col min="6148" max="6148" width="31.42578125" bestFit="1" customWidth="1"/>
    <col min="6149" max="6149" width="51.28515625" bestFit="1" customWidth="1"/>
    <col min="6150" max="6150" width="31.42578125" customWidth="1"/>
    <col min="6151" max="6151" width="29" customWidth="1"/>
    <col min="6152" max="6152" width="28.140625" customWidth="1"/>
    <col min="6153" max="6154" width="19" bestFit="1" customWidth="1"/>
    <col min="6155" max="6155" width="17" bestFit="1" customWidth="1"/>
    <col min="6401" max="6401" width="11.7109375" customWidth="1"/>
    <col min="6402" max="6402" width="2.140625" customWidth="1"/>
    <col min="6403" max="6403" width="64.140625" customWidth="1"/>
    <col min="6404" max="6404" width="31.42578125" bestFit="1" customWidth="1"/>
    <col min="6405" max="6405" width="51.28515625" bestFit="1" customWidth="1"/>
    <col min="6406" max="6406" width="31.42578125" customWidth="1"/>
    <col min="6407" max="6407" width="29" customWidth="1"/>
    <col min="6408" max="6408" width="28.140625" customWidth="1"/>
    <col min="6409" max="6410" width="19" bestFit="1" customWidth="1"/>
    <col min="6411" max="6411" width="17" bestFit="1" customWidth="1"/>
    <col min="6657" max="6657" width="11.7109375" customWidth="1"/>
    <col min="6658" max="6658" width="2.140625" customWidth="1"/>
    <col min="6659" max="6659" width="64.140625" customWidth="1"/>
    <col min="6660" max="6660" width="31.42578125" bestFit="1" customWidth="1"/>
    <col min="6661" max="6661" width="51.28515625" bestFit="1" customWidth="1"/>
    <col min="6662" max="6662" width="31.42578125" customWidth="1"/>
    <col min="6663" max="6663" width="29" customWidth="1"/>
    <col min="6664" max="6664" width="28.140625" customWidth="1"/>
    <col min="6665" max="6666" width="19" bestFit="1" customWidth="1"/>
    <col min="6667" max="6667" width="17" bestFit="1" customWidth="1"/>
    <col min="6913" max="6913" width="11.7109375" customWidth="1"/>
    <col min="6914" max="6914" width="2.140625" customWidth="1"/>
    <col min="6915" max="6915" width="64.140625" customWidth="1"/>
    <col min="6916" max="6916" width="31.42578125" bestFit="1" customWidth="1"/>
    <col min="6917" max="6917" width="51.28515625" bestFit="1" customWidth="1"/>
    <col min="6918" max="6918" width="31.42578125" customWidth="1"/>
    <col min="6919" max="6919" width="29" customWidth="1"/>
    <col min="6920" max="6920" width="28.140625" customWidth="1"/>
    <col min="6921" max="6922" width="19" bestFit="1" customWidth="1"/>
    <col min="6923" max="6923" width="17" bestFit="1" customWidth="1"/>
    <col min="7169" max="7169" width="11.7109375" customWidth="1"/>
    <col min="7170" max="7170" width="2.140625" customWidth="1"/>
    <col min="7171" max="7171" width="64.140625" customWidth="1"/>
    <col min="7172" max="7172" width="31.42578125" bestFit="1" customWidth="1"/>
    <col min="7173" max="7173" width="51.28515625" bestFit="1" customWidth="1"/>
    <col min="7174" max="7174" width="31.42578125" customWidth="1"/>
    <col min="7175" max="7175" width="29" customWidth="1"/>
    <col min="7176" max="7176" width="28.140625" customWidth="1"/>
    <col min="7177" max="7178" width="19" bestFit="1" customWidth="1"/>
    <col min="7179" max="7179" width="17" bestFit="1" customWidth="1"/>
    <col min="7425" max="7425" width="11.7109375" customWidth="1"/>
    <col min="7426" max="7426" width="2.140625" customWidth="1"/>
    <col min="7427" max="7427" width="64.140625" customWidth="1"/>
    <col min="7428" max="7428" width="31.42578125" bestFit="1" customWidth="1"/>
    <col min="7429" max="7429" width="51.28515625" bestFit="1" customWidth="1"/>
    <col min="7430" max="7430" width="31.42578125" customWidth="1"/>
    <col min="7431" max="7431" width="29" customWidth="1"/>
    <col min="7432" max="7432" width="28.140625" customWidth="1"/>
    <col min="7433" max="7434" width="19" bestFit="1" customWidth="1"/>
    <col min="7435" max="7435" width="17" bestFit="1" customWidth="1"/>
    <col min="7681" max="7681" width="11.7109375" customWidth="1"/>
    <col min="7682" max="7682" width="2.140625" customWidth="1"/>
    <col min="7683" max="7683" width="64.140625" customWidth="1"/>
    <col min="7684" max="7684" width="31.42578125" bestFit="1" customWidth="1"/>
    <col min="7685" max="7685" width="51.28515625" bestFit="1" customWidth="1"/>
    <col min="7686" max="7686" width="31.42578125" customWidth="1"/>
    <col min="7687" max="7687" width="29" customWidth="1"/>
    <col min="7688" max="7688" width="28.140625" customWidth="1"/>
    <col min="7689" max="7690" width="19" bestFit="1" customWidth="1"/>
    <col min="7691" max="7691" width="17" bestFit="1" customWidth="1"/>
    <col min="7937" max="7937" width="11.7109375" customWidth="1"/>
    <col min="7938" max="7938" width="2.140625" customWidth="1"/>
    <col min="7939" max="7939" width="64.140625" customWidth="1"/>
    <col min="7940" max="7940" width="31.42578125" bestFit="1" customWidth="1"/>
    <col min="7941" max="7941" width="51.28515625" bestFit="1" customWidth="1"/>
    <col min="7942" max="7942" width="31.42578125" customWidth="1"/>
    <col min="7943" max="7943" width="29" customWidth="1"/>
    <col min="7944" max="7944" width="28.140625" customWidth="1"/>
    <col min="7945" max="7946" width="19" bestFit="1" customWidth="1"/>
    <col min="7947" max="7947" width="17" bestFit="1" customWidth="1"/>
    <col min="8193" max="8193" width="11.7109375" customWidth="1"/>
    <col min="8194" max="8194" width="2.140625" customWidth="1"/>
    <col min="8195" max="8195" width="64.140625" customWidth="1"/>
    <col min="8196" max="8196" width="31.42578125" bestFit="1" customWidth="1"/>
    <col min="8197" max="8197" width="51.28515625" bestFit="1" customWidth="1"/>
    <col min="8198" max="8198" width="31.42578125" customWidth="1"/>
    <col min="8199" max="8199" width="29" customWidth="1"/>
    <col min="8200" max="8200" width="28.140625" customWidth="1"/>
    <col min="8201" max="8202" width="19" bestFit="1" customWidth="1"/>
    <col min="8203" max="8203" width="17" bestFit="1" customWidth="1"/>
    <col min="8449" max="8449" width="11.7109375" customWidth="1"/>
    <col min="8450" max="8450" width="2.140625" customWidth="1"/>
    <col min="8451" max="8451" width="64.140625" customWidth="1"/>
    <col min="8452" max="8452" width="31.42578125" bestFit="1" customWidth="1"/>
    <col min="8453" max="8453" width="51.28515625" bestFit="1" customWidth="1"/>
    <col min="8454" max="8454" width="31.42578125" customWidth="1"/>
    <col min="8455" max="8455" width="29" customWidth="1"/>
    <col min="8456" max="8456" width="28.140625" customWidth="1"/>
    <col min="8457" max="8458" width="19" bestFit="1" customWidth="1"/>
    <col min="8459" max="8459" width="17" bestFit="1" customWidth="1"/>
    <col min="8705" max="8705" width="11.7109375" customWidth="1"/>
    <col min="8706" max="8706" width="2.140625" customWidth="1"/>
    <col min="8707" max="8707" width="64.140625" customWidth="1"/>
    <col min="8708" max="8708" width="31.42578125" bestFit="1" customWidth="1"/>
    <col min="8709" max="8709" width="51.28515625" bestFit="1" customWidth="1"/>
    <col min="8710" max="8710" width="31.42578125" customWidth="1"/>
    <col min="8711" max="8711" width="29" customWidth="1"/>
    <col min="8712" max="8712" width="28.140625" customWidth="1"/>
    <col min="8713" max="8714" width="19" bestFit="1" customWidth="1"/>
    <col min="8715" max="8715" width="17" bestFit="1" customWidth="1"/>
    <col min="8961" max="8961" width="11.7109375" customWidth="1"/>
    <col min="8962" max="8962" width="2.140625" customWidth="1"/>
    <col min="8963" max="8963" width="64.140625" customWidth="1"/>
    <col min="8964" max="8964" width="31.42578125" bestFit="1" customWidth="1"/>
    <col min="8965" max="8965" width="51.28515625" bestFit="1" customWidth="1"/>
    <col min="8966" max="8966" width="31.42578125" customWidth="1"/>
    <col min="8967" max="8967" width="29" customWidth="1"/>
    <col min="8968" max="8968" width="28.140625" customWidth="1"/>
    <col min="8969" max="8970" width="19" bestFit="1" customWidth="1"/>
    <col min="8971" max="8971" width="17" bestFit="1" customWidth="1"/>
    <col min="9217" max="9217" width="11.7109375" customWidth="1"/>
    <col min="9218" max="9218" width="2.140625" customWidth="1"/>
    <col min="9219" max="9219" width="64.140625" customWidth="1"/>
    <col min="9220" max="9220" width="31.42578125" bestFit="1" customWidth="1"/>
    <col min="9221" max="9221" width="51.28515625" bestFit="1" customWidth="1"/>
    <col min="9222" max="9222" width="31.42578125" customWidth="1"/>
    <col min="9223" max="9223" width="29" customWidth="1"/>
    <col min="9224" max="9224" width="28.140625" customWidth="1"/>
    <col min="9225" max="9226" width="19" bestFit="1" customWidth="1"/>
    <col min="9227" max="9227" width="17" bestFit="1" customWidth="1"/>
    <col min="9473" max="9473" width="11.7109375" customWidth="1"/>
    <col min="9474" max="9474" width="2.140625" customWidth="1"/>
    <col min="9475" max="9475" width="64.140625" customWidth="1"/>
    <col min="9476" max="9476" width="31.42578125" bestFit="1" customWidth="1"/>
    <col min="9477" max="9477" width="51.28515625" bestFit="1" customWidth="1"/>
    <col min="9478" max="9478" width="31.42578125" customWidth="1"/>
    <col min="9479" max="9479" width="29" customWidth="1"/>
    <col min="9480" max="9480" width="28.140625" customWidth="1"/>
    <col min="9481" max="9482" width="19" bestFit="1" customWidth="1"/>
    <col min="9483" max="9483" width="17" bestFit="1" customWidth="1"/>
    <col min="9729" max="9729" width="11.7109375" customWidth="1"/>
    <col min="9730" max="9730" width="2.140625" customWidth="1"/>
    <col min="9731" max="9731" width="64.140625" customWidth="1"/>
    <col min="9732" max="9732" width="31.42578125" bestFit="1" customWidth="1"/>
    <col min="9733" max="9733" width="51.28515625" bestFit="1" customWidth="1"/>
    <col min="9734" max="9734" width="31.42578125" customWidth="1"/>
    <col min="9735" max="9735" width="29" customWidth="1"/>
    <col min="9736" max="9736" width="28.140625" customWidth="1"/>
    <col min="9737" max="9738" width="19" bestFit="1" customWidth="1"/>
    <col min="9739" max="9739" width="17" bestFit="1" customWidth="1"/>
    <col min="9985" max="9985" width="11.7109375" customWidth="1"/>
    <col min="9986" max="9986" width="2.140625" customWidth="1"/>
    <col min="9987" max="9987" width="64.140625" customWidth="1"/>
    <col min="9988" max="9988" width="31.42578125" bestFit="1" customWidth="1"/>
    <col min="9989" max="9989" width="51.28515625" bestFit="1" customWidth="1"/>
    <col min="9990" max="9990" width="31.42578125" customWidth="1"/>
    <col min="9991" max="9991" width="29" customWidth="1"/>
    <col min="9992" max="9992" width="28.140625" customWidth="1"/>
    <col min="9993" max="9994" width="19" bestFit="1" customWidth="1"/>
    <col min="9995" max="9995" width="17" bestFit="1" customWidth="1"/>
    <col min="10241" max="10241" width="11.7109375" customWidth="1"/>
    <col min="10242" max="10242" width="2.140625" customWidth="1"/>
    <col min="10243" max="10243" width="64.140625" customWidth="1"/>
    <col min="10244" max="10244" width="31.42578125" bestFit="1" customWidth="1"/>
    <col min="10245" max="10245" width="51.28515625" bestFit="1" customWidth="1"/>
    <col min="10246" max="10246" width="31.42578125" customWidth="1"/>
    <col min="10247" max="10247" width="29" customWidth="1"/>
    <col min="10248" max="10248" width="28.140625" customWidth="1"/>
    <col min="10249" max="10250" width="19" bestFit="1" customWidth="1"/>
    <col min="10251" max="10251" width="17" bestFit="1" customWidth="1"/>
    <col min="10497" max="10497" width="11.7109375" customWidth="1"/>
    <col min="10498" max="10498" width="2.140625" customWidth="1"/>
    <col min="10499" max="10499" width="64.140625" customWidth="1"/>
    <col min="10500" max="10500" width="31.42578125" bestFit="1" customWidth="1"/>
    <col min="10501" max="10501" width="51.28515625" bestFit="1" customWidth="1"/>
    <col min="10502" max="10502" width="31.42578125" customWidth="1"/>
    <col min="10503" max="10503" width="29" customWidth="1"/>
    <col min="10504" max="10504" width="28.140625" customWidth="1"/>
    <col min="10505" max="10506" width="19" bestFit="1" customWidth="1"/>
    <col min="10507" max="10507" width="17" bestFit="1" customWidth="1"/>
    <col min="10753" max="10753" width="11.7109375" customWidth="1"/>
    <col min="10754" max="10754" width="2.140625" customWidth="1"/>
    <col min="10755" max="10755" width="64.140625" customWidth="1"/>
    <col min="10756" max="10756" width="31.42578125" bestFit="1" customWidth="1"/>
    <col min="10757" max="10757" width="51.28515625" bestFit="1" customWidth="1"/>
    <col min="10758" max="10758" width="31.42578125" customWidth="1"/>
    <col min="10759" max="10759" width="29" customWidth="1"/>
    <col min="10760" max="10760" width="28.140625" customWidth="1"/>
    <col min="10761" max="10762" width="19" bestFit="1" customWidth="1"/>
    <col min="10763" max="10763" width="17" bestFit="1" customWidth="1"/>
    <col min="11009" max="11009" width="11.7109375" customWidth="1"/>
    <col min="11010" max="11010" width="2.140625" customWidth="1"/>
    <col min="11011" max="11011" width="64.140625" customWidth="1"/>
    <col min="11012" max="11012" width="31.42578125" bestFit="1" customWidth="1"/>
    <col min="11013" max="11013" width="51.28515625" bestFit="1" customWidth="1"/>
    <col min="11014" max="11014" width="31.42578125" customWidth="1"/>
    <col min="11015" max="11015" width="29" customWidth="1"/>
    <col min="11016" max="11016" width="28.140625" customWidth="1"/>
    <col min="11017" max="11018" width="19" bestFit="1" customWidth="1"/>
    <col min="11019" max="11019" width="17" bestFit="1" customWidth="1"/>
    <col min="11265" max="11265" width="11.7109375" customWidth="1"/>
    <col min="11266" max="11266" width="2.140625" customWidth="1"/>
    <col min="11267" max="11267" width="64.140625" customWidth="1"/>
    <col min="11268" max="11268" width="31.42578125" bestFit="1" customWidth="1"/>
    <col min="11269" max="11269" width="51.28515625" bestFit="1" customWidth="1"/>
    <col min="11270" max="11270" width="31.42578125" customWidth="1"/>
    <col min="11271" max="11271" width="29" customWidth="1"/>
    <col min="11272" max="11272" width="28.140625" customWidth="1"/>
    <col min="11273" max="11274" width="19" bestFit="1" customWidth="1"/>
    <col min="11275" max="11275" width="17" bestFit="1" customWidth="1"/>
    <col min="11521" max="11521" width="11.7109375" customWidth="1"/>
    <col min="11522" max="11522" width="2.140625" customWidth="1"/>
    <col min="11523" max="11523" width="64.140625" customWidth="1"/>
    <col min="11524" max="11524" width="31.42578125" bestFit="1" customWidth="1"/>
    <col min="11525" max="11525" width="51.28515625" bestFit="1" customWidth="1"/>
    <col min="11526" max="11526" width="31.42578125" customWidth="1"/>
    <col min="11527" max="11527" width="29" customWidth="1"/>
    <col min="11528" max="11528" width="28.140625" customWidth="1"/>
    <col min="11529" max="11530" width="19" bestFit="1" customWidth="1"/>
    <col min="11531" max="11531" width="17" bestFit="1" customWidth="1"/>
    <col min="11777" max="11777" width="11.7109375" customWidth="1"/>
    <col min="11778" max="11778" width="2.140625" customWidth="1"/>
    <col min="11779" max="11779" width="64.140625" customWidth="1"/>
    <col min="11780" max="11780" width="31.42578125" bestFit="1" customWidth="1"/>
    <col min="11781" max="11781" width="51.28515625" bestFit="1" customWidth="1"/>
    <col min="11782" max="11782" width="31.42578125" customWidth="1"/>
    <col min="11783" max="11783" width="29" customWidth="1"/>
    <col min="11784" max="11784" width="28.140625" customWidth="1"/>
    <col min="11785" max="11786" width="19" bestFit="1" customWidth="1"/>
    <col min="11787" max="11787" width="17" bestFit="1" customWidth="1"/>
    <col min="12033" max="12033" width="11.7109375" customWidth="1"/>
    <col min="12034" max="12034" width="2.140625" customWidth="1"/>
    <col min="12035" max="12035" width="64.140625" customWidth="1"/>
    <col min="12036" max="12036" width="31.42578125" bestFit="1" customWidth="1"/>
    <col min="12037" max="12037" width="51.28515625" bestFit="1" customWidth="1"/>
    <col min="12038" max="12038" width="31.42578125" customWidth="1"/>
    <col min="12039" max="12039" width="29" customWidth="1"/>
    <col min="12040" max="12040" width="28.140625" customWidth="1"/>
    <col min="12041" max="12042" width="19" bestFit="1" customWidth="1"/>
    <col min="12043" max="12043" width="17" bestFit="1" customWidth="1"/>
    <col min="12289" max="12289" width="11.7109375" customWidth="1"/>
    <col min="12290" max="12290" width="2.140625" customWidth="1"/>
    <col min="12291" max="12291" width="64.140625" customWidth="1"/>
    <col min="12292" max="12292" width="31.42578125" bestFit="1" customWidth="1"/>
    <col min="12293" max="12293" width="51.28515625" bestFit="1" customWidth="1"/>
    <col min="12294" max="12294" width="31.42578125" customWidth="1"/>
    <col min="12295" max="12295" width="29" customWidth="1"/>
    <col min="12296" max="12296" width="28.140625" customWidth="1"/>
    <col min="12297" max="12298" width="19" bestFit="1" customWidth="1"/>
    <col min="12299" max="12299" width="17" bestFit="1" customWidth="1"/>
    <col min="12545" max="12545" width="11.7109375" customWidth="1"/>
    <col min="12546" max="12546" width="2.140625" customWidth="1"/>
    <col min="12547" max="12547" width="64.140625" customWidth="1"/>
    <col min="12548" max="12548" width="31.42578125" bestFit="1" customWidth="1"/>
    <col min="12549" max="12549" width="51.28515625" bestFit="1" customWidth="1"/>
    <col min="12550" max="12550" width="31.42578125" customWidth="1"/>
    <col min="12551" max="12551" width="29" customWidth="1"/>
    <col min="12552" max="12552" width="28.140625" customWidth="1"/>
    <col min="12553" max="12554" width="19" bestFit="1" customWidth="1"/>
    <col min="12555" max="12555" width="17" bestFit="1" customWidth="1"/>
    <col min="12801" max="12801" width="11.7109375" customWidth="1"/>
    <col min="12802" max="12802" width="2.140625" customWidth="1"/>
    <col min="12803" max="12803" width="64.140625" customWidth="1"/>
    <col min="12804" max="12804" width="31.42578125" bestFit="1" customWidth="1"/>
    <col min="12805" max="12805" width="51.28515625" bestFit="1" customWidth="1"/>
    <col min="12806" max="12806" width="31.42578125" customWidth="1"/>
    <col min="12807" max="12807" width="29" customWidth="1"/>
    <col min="12808" max="12808" width="28.140625" customWidth="1"/>
    <col min="12809" max="12810" width="19" bestFit="1" customWidth="1"/>
    <col min="12811" max="12811" width="17" bestFit="1" customWidth="1"/>
    <col min="13057" max="13057" width="11.7109375" customWidth="1"/>
    <col min="13058" max="13058" width="2.140625" customWidth="1"/>
    <col min="13059" max="13059" width="64.140625" customWidth="1"/>
    <col min="13060" max="13060" width="31.42578125" bestFit="1" customWidth="1"/>
    <col min="13061" max="13061" width="51.28515625" bestFit="1" customWidth="1"/>
    <col min="13062" max="13062" width="31.42578125" customWidth="1"/>
    <col min="13063" max="13063" width="29" customWidth="1"/>
    <col min="13064" max="13064" width="28.140625" customWidth="1"/>
    <col min="13065" max="13066" width="19" bestFit="1" customWidth="1"/>
    <col min="13067" max="13067" width="17" bestFit="1" customWidth="1"/>
    <col min="13313" max="13313" width="11.7109375" customWidth="1"/>
    <col min="13314" max="13314" width="2.140625" customWidth="1"/>
    <col min="13315" max="13315" width="64.140625" customWidth="1"/>
    <col min="13316" max="13316" width="31.42578125" bestFit="1" customWidth="1"/>
    <col min="13317" max="13317" width="51.28515625" bestFit="1" customWidth="1"/>
    <col min="13318" max="13318" width="31.42578125" customWidth="1"/>
    <col min="13319" max="13319" width="29" customWidth="1"/>
    <col min="13320" max="13320" width="28.140625" customWidth="1"/>
    <col min="13321" max="13322" width="19" bestFit="1" customWidth="1"/>
    <col min="13323" max="13323" width="17" bestFit="1" customWidth="1"/>
    <col min="13569" max="13569" width="11.7109375" customWidth="1"/>
    <col min="13570" max="13570" width="2.140625" customWidth="1"/>
    <col min="13571" max="13571" width="64.140625" customWidth="1"/>
    <col min="13572" max="13572" width="31.42578125" bestFit="1" customWidth="1"/>
    <col min="13573" max="13573" width="51.28515625" bestFit="1" customWidth="1"/>
    <col min="13574" max="13574" width="31.42578125" customWidth="1"/>
    <col min="13575" max="13575" width="29" customWidth="1"/>
    <col min="13576" max="13576" width="28.140625" customWidth="1"/>
    <col min="13577" max="13578" width="19" bestFit="1" customWidth="1"/>
    <col min="13579" max="13579" width="17" bestFit="1" customWidth="1"/>
    <col min="13825" max="13825" width="11.7109375" customWidth="1"/>
    <col min="13826" max="13826" width="2.140625" customWidth="1"/>
    <col min="13827" max="13827" width="64.140625" customWidth="1"/>
    <col min="13828" max="13828" width="31.42578125" bestFit="1" customWidth="1"/>
    <col min="13829" max="13829" width="51.28515625" bestFit="1" customWidth="1"/>
    <col min="13830" max="13830" width="31.42578125" customWidth="1"/>
    <col min="13831" max="13831" width="29" customWidth="1"/>
    <col min="13832" max="13832" width="28.140625" customWidth="1"/>
    <col min="13833" max="13834" width="19" bestFit="1" customWidth="1"/>
    <col min="13835" max="13835" width="17" bestFit="1" customWidth="1"/>
    <col min="14081" max="14081" width="11.7109375" customWidth="1"/>
    <col min="14082" max="14082" width="2.140625" customWidth="1"/>
    <col min="14083" max="14083" width="64.140625" customWidth="1"/>
    <col min="14084" max="14084" width="31.42578125" bestFit="1" customWidth="1"/>
    <col min="14085" max="14085" width="51.28515625" bestFit="1" customWidth="1"/>
    <col min="14086" max="14086" width="31.42578125" customWidth="1"/>
    <col min="14087" max="14087" width="29" customWidth="1"/>
    <col min="14088" max="14088" width="28.140625" customWidth="1"/>
    <col min="14089" max="14090" width="19" bestFit="1" customWidth="1"/>
    <col min="14091" max="14091" width="17" bestFit="1" customWidth="1"/>
    <col min="14337" max="14337" width="11.7109375" customWidth="1"/>
    <col min="14338" max="14338" width="2.140625" customWidth="1"/>
    <col min="14339" max="14339" width="64.140625" customWidth="1"/>
    <col min="14340" max="14340" width="31.42578125" bestFit="1" customWidth="1"/>
    <col min="14341" max="14341" width="51.28515625" bestFit="1" customWidth="1"/>
    <col min="14342" max="14342" width="31.42578125" customWidth="1"/>
    <col min="14343" max="14343" width="29" customWidth="1"/>
    <col min="14344" max="14344" width="28.140625" customWidth="1"/>
    <col min="14345" max="14346" width="19" bestFit="1" customWidth="1"/>
    <col min="14347" max="14347" width="17" bestFit="1" customWidth="1"/>
    <col min="14593" max="14593" width="11.7109375" customWidth="1"/>
    <col min="14594" max="14594" width="2.140625" customWidth="1"/>
    <col min="14595" max="14595" width="64.140625" customWidth="1"/>
    <col min="14596" max="14596" width="31.42578125" bestFit="1" customWidth="1"/>
    <col min="14597" max="14597" width="51.28515625" bestFit="1" customWidth="1"/>
    <col min="14598" max="14598" width="31.42578125" customWidth="1"/>
    <col min="14599" max="14599" width="29" customWidth="1"/>
    <col min="14600" max="14600" width="28.140625" customWidth="1"/>
    <col min="14601" max="14602" width="19" bestFit="1" customWidth="1"/>
    <col min="14603" max="14603" width="17" bestFit="1" customWidth="1"/>
    <col min="14849" max="14849" width="11.7109375" customWidth="1"/>
    <col min="14850" max="14850" width="2.140625" customWidth="1"/>
    <col min="14851" max="14851" width="64.140625" customWidth="1"/>
    <col min="14852" max="14852" width="31.42578125" bestFit="1" customWidth="1"/>
    <col min="14853" max="14853" width="51.28515625" bestFit="1" customWidth="1"/>
    <col min="14854" max="14854" width="31.42578125" customWidth="1"/>
    <col min="14855" max="14855" width="29" customWidth="1"/>
    <col min="14856" max="14856" width="28.140625" customWidth="1"/>
    <col min="14857" max="14858" width="19" bestFit="1" customWidth="1"/>
    <col min="14859" max="14859" width="17" bestFit="1" customWidth="1"/>
    <col min="15105" max="15105" width="11.7109375" customWidth="1"/>
    <col min="15106" max="15106" width="2.140625" customWidth="1"/>
    <col min="15107" max="15107" width="64.140625" customWidth="1"/>
    <col min="15108" max="15108" width="31.42578125" bestFit="1" customWidth="1"/>
    <col min="15109" max="15109" width="51.28515625" bestFit="1" customWidth="1"/>
    <col min="15110" max="15110" width="31.42578125" customWidth="1"/>
    <col min="15111" max="15111" width="29" customWidth="1"/>
    <col min="15112" max="15112" width="28.140625" customWidth="1"/>
    <col min="15113" max="15114" width="19" bestFit="1" customWidth="1"/>
    <col min="15115" max="15115" width="17" bestFit="1" customWidth="1"/>
    <col min="15361" max="15361" width="11.7109375" customWidth="1"/>
    <col min="15362" max="15362" width="2.140625" customWidth="1"/>
    <col min="15363" max="15363" width="64.140625" customWidth="1"/>
    <col min="15364" max="15364" width="31.42578125" bestFit="1" customWidth="1"/>
    <col min="15365" max="15365" width="51.28515625" bestFit="1" customWidth="1"/>
    <col min="15366" max="15366" width="31.42578125" customWidth="1"/>
    <col min="15367" max="15367" width="29" customWidth="1"/>
    <col min="15368" max="15368" width="28.140625" customWidth="1"/>
    <col min="15369" max="15370" width="19" bestFit="1" customWidth="1"/>
    <col min="15371" max="15371" width="17" bestFit="1" customWidth="1"/>
    <col min="15617" max="15617" width="11.7109375" customWidth="1"/>
    <col min="15618" max="15618" width="2.140625" customWidth="1"/>
    <col min="15619" max="15619" width="64.140625" customWidth="1"/>
    <col min="15620" max="15620" width="31.42578125" bestFit="1" customWidth="1"/>
    <col min="15621" max="15621" width="51.28515625" bestFit="1" customWidth="1"/>
    <col min="15622" max="15622" width="31.42578125" customWidth="1"/>
    <col min="15623" max="15623" width="29" customWidth="1"/>
    <col min="15624" max="15624" width="28.140625" customWidth="1"/>
    <col min="15625" max="15626" width="19" bestFit="1" customWidth="1"/>
    <col min="15627" max="15627" width="17" bestFit="1" customWidth="1"/>
    <col min="15873" max="15873" width="11.7109375" customWidth="1"/>
    <col min="15874" max="15874" width="2.140625" customWidth="1"/>
    <col min="15875" max="15875" width="64.140625" customWidth="1"/>
    <col min="15876" max="15876" width="31.42578125" bestFit="1" customWidth="1"/>
    <col min="15877" max="15877" width="51.28515625" bestFit="1" customWidth="1"/>
    <col min="15878" max="15878" width="31.42578125" customWidth="1"/>
    <col min="15879" max="15879" width="29" customWidth="1"/>
    <col min="15880" max="15880" width="28.140625" customWidth="1"/>
    <col min="15881" max="15882" width="19" bestFit="1" customWidth="1"/>
    <col min="15883" max="15883" width="17" bestFit="1" customWidth="1"/>
    <col min="16129" max="16129" width="11.7109375" customWidth="1"/>
    <col min="16130" max="16130" width="2.140625" customWidth="1"/>
    <col min="16131" max="16131" width="64.140625" customWidth="1"/>
    <col min="16132" max="16132" width="31.42578125" bestFit="1" customWidth="1"/>
    <col min="16133" max="16133" width="51.28515625" bestFit="1" customWidth="1"/>
    <col min="16134" max="16134" width="31.42578125" customWidth="1"/>
    <col min="16135" max="16135" width="29" customWidth="1"/>
    <col min="16136" max="16136" width="28.140625" customWidth="1"/>
    <col min="16137" max="16138" width="19" bestFit="1" customWidth="1"/>
    <col min="16139" max="16139" width="17" bestFit="1" customWidth="1"/>
  </cols>
  <sheetData>
    <row r="1" spans="1:9" ht="42.75" customHeight="1" x14ac:dyDescent="0.2">
      <c r="A1" s="47" t="s">
        <v>0</v>
      </c>
      <c r="B1" s="47"/>
      <c r="C1" s="47"/>
      <c r="D1" s="47"/>
      <c r="E1" s="47"/>
    </row>
    <row r="2" spans="1:9" ht="25.5" customHeight="1" x14ac:dyDescent="0.2">
      <c r="A2" s="47" t="s">
        <v>1</v>
      </c>
      <c r="B2" s="47"/>
      <c r="C2" s="47"/>
      <c r="D2" s="47"/>
      <c r="E2" s="47"/>
    </row>
    <row r="3" spans="1:9" ht="40.5" customHeight="1" x14ac:dyDescent="0.2">
      <c r="A3" s="47" t="s">
        <v>2</v>
      </c>
      <c r="B3" s="47"/>
      <c r="C3" s="47"/>
      <c r="D3" s="47"/>
      <c r="E3" s="47"/>
      <c r="F3" s="37"/>
    </row>
    <row r="4" spans="1:9" ht="22.5" customHeight="1" x14ac:dyDescent="0.2">
      <c r="A4" s="3"/>
      <c r="B4" s="3"/>
      <c r="C4" s="3"/>
      <c r="D4" s="3"/>
      <c r="E4" s="3"/>
      <c r="F4" s="37"/>
    </row>
    <row r="5" spans="1:9" ht="30.75" customHeight="1" x14ac:dyDescent="0.45">
      <c r="A5" s="48" t="s">
        <v>3</v>
      </c>
      <c r="B5" s="48"/>
      <c r="C5" s="48"/>
      <c r="D5" s="48"/>
      <c r="E5" s="48"/>
      <c r="H5" s="35"/>
      <c r="I5" s="35"/>
    </row>
    <row r="6" spans="1:9" ht="23.25" x14ac:dyDescent="0.35">
      <c r="A6" s="4" t="s">
        <v>4</v>
      </c>
      <c r="B6" s="5"/>
      <c r="C6" s="6"/>
      <c r="D6" s="6"/>
      <c r="E6" s="6"/>
    </row>
    <row r="7" spans="1:9" x14ac:dyDescent="0.2">
      <c r="E7" s="1"/>
    </row>
    <row r="8" spans="1:9" ht="23.25" x14ac:dyDescent="0.35">
      <c r="C8" s="4" t="s">
        <v>5</v>
      </c>
      <c r="D8" s="7"/>
      <c r="E8" s="7"/>
      <c r="F8" s="14"/>
    </row>
    <row r="9" spans="1:9" ht="23.25" x14ac:dyDescent="0.35">
      <c r="C9" s="8" t="s">
        <v>6</v>
      </c>
      <c r="D9" s="9">
        <f>292219070.64+5687952.77</f>
        <v>297907023.40999997</v>
      </c>
      <c r="E9" s="10"/>
      <c r="F9" s="14"/>
    </row>
    <row r="10" spans="1:9" ht="23.25" x14ac:dyDescent="0.35">
      <c r="C10" s="8" t="s">
        <v>7</v>
      </c>
      <c r="D10" s="9">
        <f>10554993.19+86952</f>
        <v>10641945.189999999</v>
      </c>
      <c r="E10" s="11"/>
      <c r="F10" s="14"/>
    </row>
    <row r="11" spans="1:9" ht="23.25" x14ac:dyDescent="0.35">
      <c r="C11" s="8" t="s">
        <v>8</v>
      </c>
      <c r="D11" s="9">
        <v>4598226.08</v>
      </c>
      <c r="E11" s="11"/>
      <c r="F11" s="14"/>
    </row>
    <row r="12" spans="1:9" ht="23.25" x14ac:dyDescent="0.35">
      <c r="C12" s="8" t="s">
        <v>9</v>
      </c>
      <c r="D12" s="9">
        <f>100709303.47+1629335.73</f>
        <v>102338639.2</v>
      </c>
      <c r="E12" s="7"/>
      <c r="F12" s="14"/>
    </row>
    <row r="13" spans="1:9" ht="23.25" x14ac:dyDescent="0.35">
      <c r="C13" s="8" t="s">
        <v>10</v>
      </c>
      <c r="D13" s="9">
        <f>2321668+442764.2</f>
        <v>2764432.2</v>
      </c>
      <c r="E13" s="7"/>
      <c r="F13" s="14"/>
    </row>
    <row r="14" spans="1:9" ht="23.25" x14ac:dyDescent="0.35">
      <c r="C14" s="8" t="s">
        <v>11</v>
      </c>
      <c r="D14" s="9">
        <f>43759582.75+258948.93</f>
        <v>44018531.68</v>
      </c>
      <c r="E14" s="7"/>
      <c r="F14" s="14"/>
    </row>
    <row r="15" spans="1:9" ht="23.25" x14ac:dyDescent="0.35">
      <c r="C15" s="8" t="s">
        <v>12</v>
      </c>
      <c r="D15" s="9">
        <f>40911.95+18559.77</f>
        <v>59471.72</v>
      </c>
      <c r="E15" s="7"/>
      <c r="F15" s="37"/>
      <c r="G15" s="38"/>
    </row>
    <row r="16" spans="1:9" ht="23.25" x14ac:dyDescent="0.35">
      <c r="C16" s="8" t="s">
        <v>13</v>
      </c>
      <c r="D16" s="9">
        <f>2612642.96+288811.12</f>
        <v>2901454.08</v>
      </c>
      <c r="E16" s="7"/>
      <c r="F16" s="37"/>
    </row>
    <row r="17" spans="3:11" ht="23.25" x14ac:dyDescent="0.35">
      <c r="C17" s="8" t="s">
        <v>14</v>
      </c>
      <c r="D17" s="9">
        <f>767094.47+207777.59</f>
        <v>974872.05999999994</v>
      </c>
      <c r="E17" s="12"/>
      <c r="F17" s="37"/>
    </row>
    <row r="18" spans="3:11" ht="23.25" x14ac:dyDescent="0.35">
      <c r="C18" s="8" t="s">
        <v>15</v>
      </c>
      <c r="D18" s="9">
        <f>2998307.95+131640.91</f>
        <v>3129948.8600000003</v>
      </c>
      <c r="E18" s="12"/>
    </row>
    <row r="19" spans="3:11" ht="23.25" x14ac:dyDescent="0.35">
      <c r="C19" s="8" t="s">
        <v>16</v>
      </c>
      <c r="D19" s="9">
        <v>351403.32</v>
      </c>
      <c r="E19" s="12"/>
      <c r="F19" s="14"/>
    </row>
    <row r="20" spans="3:11" ht="23.25" x14ac:dyDescent="0.35">
      <c r="C20" s="8" t="s">
        <v>17</v>
      </c>
      <c r="D20" s="9">
        <f>634246.97+34176.96</f>
        <v>668423.92999999993</v>
      </c>
      <c r="E20" s="13"/>
      <c r="F20" s="14"/>
    </row>
    <row r="21" spans="3:11" ht="23.25" x14ac:dyDescent="0.35">
      <c r="C21" s="8" t="s">
        <v>18</v>
      </c>
      <c r="D21" s="9">
        <v>402925.08</v>
      </c>
      <c r="E21" s="13"/>
      <c r="F21" s="14"/>
    </row>
    <row r="22" spans="3:11" ht="23.25" x14ac:dyDescent="0.35">
      <c r="C22" s="8" t="s">
        <v>19</v>
      </c>
      <c r="D22" s="9">
        <f>3436073.29+38067.23</f>
        <v>3474140.52</v>
      </c>
      <c r="E22" s="15"/>
      <c r="F22" s="14"/>
      <c r="G22" s="38"/>
    </row>
    <row r="23" spans="3:11" ht="23.25" x14ac:dyDescent="0.35">
      <c r="C23" s="8"/>
      <c r="D23" s="9"/>
      <c r="E23" s="13"/>
      <c r="F23" s="14"/>
      <c r="G23" s="38"/>
    </row>
    <row r="24" spans="3:11" ht="23.25" x14ac:dyDescent="0.35">
      <c r="C24" s="8"/>
      <c r="D24" s="7"/>
      <c r="F24" s="14"/>
      <c r="G24" s="38"/>
      <c r="H24" s="38"/>
    </row>
    <row r="25" spans="3:11" ht="23.25" hidden="1" x14ac:dyDescent="0.35">
      <c r="C25" s="4" t="s">
        <v>20</v>
      </c>
      <c r="D25" s="7"/>
      <c r="E25" s="16"/>
      <c r="F25" s="14"/>
      <c r="G25" s="38"/>
      <c r="H25" s="38"/>
      <c r="J25" s="37"/>
      <c r="K25" s="37"/>
    </row>
    <row r="26" spans="3:11" ht="23.25" hidden="1" x14ac:dyDescent="0.35">
      <c r="C26" s="8" t="s">
        <v>21</v>
      </c>
      <c r="D26" s="7">
        <v>0</v>
      </c>
      <c r="E26" s="16"/>
      <c r="F26" s="14"/>
      <c r="G26" s="28"/>
      <c r="H26" s="38"/>
    </row>
    <row r="27" spans="3:11" ht="23.25" hidden="1" x14ac:dyDescent="0.35">
      <c r="C27" s="8" t="s">
        <v>22</v>
      </c>
      <c r="D27" s="7">
        <v>0</v>
      </c>
      <c r="E27" s="16"/>
      <c r="F27" s="14"/>
      <c r="G27" s="28"/>
      <c r="H27" s="38"/>
    </row>
    <row r="28" spans="3:11" ht="23.25" hidden="1" x14ac:dyDescent="0.35">
      <c r="C28" s="8" t="s">
        <v>23</v>
      </c>
      <c r="D28" s="9">
        <v>0</v>
      </c>
      <c r="E28" s="17"/>
      <c r="F28" s="30"/>
      <c r="G28" s="28"/>
    </row>
    <row r="29" spans="3:11" ht="23.25" x14ac:dyDescent="0.35">
      <c r="C29" s="8"/>
      <c r="D29" s="9"/>
      <c r="E29" s="18">
        <f>SUM(D8:D22)</f>
        <v>474231437.32999992</v>
      </c>
      <c r="F29" s="39"/>
      <c r="G29" s="19"/>
    </row>
    <row r="30" spans="3:11" ht="23.25" x14ac:dyDescent="0.35">
      <c r="C30" s="4" t="s">
        <v>24</v>
      </c>
      <c r="D30" s="9"/>
      <c r="E30" s="16"/>
      <c r="F30" s="39"/>
      <c r="G30" s="19"/>
    </row>
    <row r="31" spans="3:11" ht="23.25" x14ac:dyDescent="0.35">
      <c r="C31" s="8" t="s">
        <v>25</v>
      </c>
      <c r="D31" s="9">
        <v>228750506.86000001</v>
      </c>
      <c r="E31" s="16"/>
      <c r="F31" s="39"/>
      <c r="G31" s="19"/>
    </row>
    <row r="32" spans="3:11" ht="23.25" x14ac:dyDescent="0.35">
      <c r="C32" s="8" t="s">
        <v>26</v>
      </c>
      <c r="D32" s="9">
        <v>116186075.28</v>
      </c>
      <c r="E32" s="20"/>
      <c r="F32" s="39"/>
      <c r="G32" s="19"/>
      <c r="J32" s="14"/>
    </row>
    <row r="33" spans="3:11" ht="23.25" x14ac:dyDescent="0.35">
      <c r="C33" s="17" t="s">
        <v>27</v>
      </c>
      <c r="D33" s="20">
        <v>94611012.350000009</v>
      </c>
      <c r="E33" s="7"/>
      <c r="F33" s="39"/>
      <c r="G33" s="19"/>
      <c r="J33" s="14"/>
    </row>
    <row r="34" spans="3:11" ht="23.25" x14ac:dyDescent="0.35">
      <c r="C34" s="17" t="s">
        <v>28</v>
      </c>
      <c r="D34" s="9">
        <v>623918.30000000005</v>
      </c>
      <c r="E34" s="7"/>
      <c r="F34" s="39"/>
      <c r="G34" s="19"/>
      <c r="J34" s="37"/>
    </row>
    <row r="35" spans="3:11" ht="23.25" x14ac:dyDescent="0.35">
      <c r="C35" s="17" t="s">
        <v>29</v>
      </c>
      <c r="D35" s="9">
        <v>99071523.439999998</v>
      </c>
      <c r="E35" s="7"/>
      <c r="F35" s="39"/>
      <c r="G35" s="19"/>
    </row>
    <row r="36" spans="3:11" ht="23.25" hidden="1" x14ac:dyDescent="0.35">
      <c r="C36" s="17" t="s">
        <v>30</v>
      </c>
      <c r="D36" s="9">
        <v>0</v>
      </c>
      <c r="E36" s="7"/>
      <c r="F36" s="39"/>
      <c r="G36" s="19"/>
      <c r="J36" s="37"/>
    </row>
    <row r="37" spans="3:11" ht="23.25" hidden="1" x14ac:dyDescent="0.35">
      <c r="C37" s="17" t="s">
        <v>31</v>
      </c>
      <c r="D37" s="9">
        <v>0</v>
      </c>
      <c r="E37" s="7"/>
      <c r="F37" s="39"/>
      <c r="G37" s="19"/>
      <c r="J37" s="37"/>
    </row>
    <row r="38" spans="3:11" ht="23.25" x14ac:dyDescent="0.35">
      <c r="C38" s="17"/>
      <c r="D38" s="8"/>
      <c r="E38" s="12">
        <f>SUM(D31:D37)</f>
        <v>539243036.23000002</v>
      </c>
      <c r="F38" s="39"/>
      <c r="G38" s="19"/>
      <c r="H38" s="9"/>
      <c r="I38" s="39"/>
    </row>
    <row r="39" spans="3:11" ht="35.25" customHeight="1" x14ac:dyDescent="0.35">
      <c r="C39" s="21" t="s">
        <v>32</v>
      </c>
      <c r="D39" s="9"/>
      <c r="E39" s="8"/>
      <c r="F39" s="14"/>
      <c r="G39" s="19"/>
      <c r="K39" s="14"/>
    </row>
    <row r="40" spans="3:11" ht="23.25" x14ac:dyDescent="0.35">
      <c r="C40" s="17" t="s">
        <v>33</v>
      </c>
      <c r="D40" s="9">
        <f>+G24</f>
        <v>0</v>
      </c>
      <c r="E40" s="20"/>
      <c r="F40" s="14"/>
      <c r="G40" s="19"/>
      <c r="K40" s="14"/>
    </row>
    <row r="41" spans="3:11" ht="23.25" x14ac:dyDescent="0.35">
      <c r="C41" s="17" t="s">
        <v>34</v>
      </c>
      <c r="D41" s="9">
        <v>1321.14</v>
      </c>
      <c r="E41" s="8"/>
      <c r="F41" s="14"/>
      <c r="G41" s="19"/>
      <c r="K41" s="14"/>
    </row>
    <row r="42" spans="3:11" ht="23.25" x14ac:dyDescent="0.35">
      <c r="C42" s="17" t="s">
        <v>35</v>
      </c>
      <c r="D42" s="9">
        <v>4348631.24</v>
      </c>
      <c r="E42" s="8" t="s">
        <v>36</v>
      </c>
      <c r="F42" s="14"/>
      <c r="G42" s="19"/>
      <c r="K42" s="14"/>
    </row>
    <row r="43" spans="3:11" ht="23.25" x14ac:dyDescent="0.35">
      <c r="C43" s="8" t="s">
        <v>37</v>
      </c>
      <c r="D43" s="9">
        <v>821.52</v>
      </c>
      <c r="E43" s="8"/>
      <c r="F43" s="14"/>
      <c r="G43" s="19"/>
    </row>
    <row r="44" spans="3:11" ht="23.25" x14ac:dyDescent="0.35">
      <c r="C44" s="8" t="s">
        <v>38</v>
      </c>
      <c r="D44" s="9">
        <v>804.36</v>
      </c>
      <c r="E44" s="8"/>
      <c r="F44" s="14"/>
      <c r="G44" s="19"/>
    </row>
    <row r="45" spans="3:11" ht="23.25" x14ac:dyDescent="0.35">
      <c r="C45" s="8" t="s">
        <v>39</v>
      </c>
      <c r="D45" s="9">
        <v>807.35</v>
      </c>
      <c r="E45" s="20"/>
      <c r="F45" s="14"/>
      <c r="G45" s="19"/>
      <c r="I45" s="46"/>
      <c r="J45" s="37"/>
    </row>
    <row r="46" spans="3:11" ht="23.25" x14ac:dyDescent="0.35">
      <c r="C46" s="8" t="s">
        <v>40</v>
      </c>
      <c r="D46" s="9">
        <v>65579701.590000004</v>
      </c>
      <c r="E46" s="8"/>
      <c r="F46" s="14"/>
      <c r="G46" s="19"/>
      <c r="I46" s="46"/>
    </row>
    <row r="47" spans="3:11" ht="23.25" x14ac:dyDescent="0.35">
      <c r="C47" s="17" t="s">
        <v>41</v>
      </c>
      <c r="D47" s="9">
        <v>172956.59</v>
      </c>
      <c r="E47" s="8"/>
      <c r="F47" s="14"/>
      <c r="G47" s="19"/>
      <c r="I47" s="46"/>
    </row>
    <row r="48" spans="3:11" ht="23.25" x14ac:dyDescent="0.35">
      <c r="C48" s="17" t="s">
        <v>42</v>
      </c>
      <c r="D48" s="9">
        <v>494027.7</v>
      </c>
      <c r="E48" s="8"/>
      <c r="F48" s="14"/>
      <c r="G48" s="19"/>
      <c r="I48" s="46"/>
      <c r="J48" s="37"/>
    </row>
    <row r="49" spans="3:10" ht="23.25" x14ac:dyDescent="0.35">
      <c r="C49" s="17" t="s">
        <v>43</v>
      </c>
      <c r="D49" s="9">
        <v>0</v>
      </c>
      <c r="E49" s="8"/>
      <c r="F49" s="14"/>
      <c r="G49" s="19"/>
      <c r="I49" s="46"/>
    </row>
    <row r="50" spans="3:10" ht="23.25" x14ac:dyDescent="0.35">
      <c r="C50" s="17" t="s">
        <v>44</v>
      </c>
      <c r="D50" s="9">
        <v>0</v>
      </c>
      <c r="E50" s="8"/>
      <c r="F50" s="14"/>
      <c r="G50" s="19"/>
      <c r="I50" s="46"/>
    </row>
    <row r="51" spans="3:10" ht="23.25" x14ac:dyDescent="0.35">
      <c r="C51" s="17" t="s">
        <v>45</v>
      </c>
      <c r="D51" s="9">
        <v>6.6</v>
      </c>
      <c r="E51" s="20"/>
      <c r="F51" s="14"/>
      <c r="G51" s="19"/>
    </row>
    <row r="52" spans="3:10" ht="23.25" x14ac:dyDescent="0.35">
      <c r="C52" s="8"/>
      <c r="D52" s="9"/>
      <c r="E52" s="12">
        <f>SUM(D40:D51)</f>
        <v>70599078.090000004</v>
      </c>
      <c r="F52" s="14"/>
      <c r="G52" s="19"/>
    </row>
    <row r="53" spans="3:10" ht="23.25" x14ac:dyDescent="0.35">
      <c r="C53" s="4" t="s">
        <v>46</v>
      </c>
      <c r="D53" s="9"/>
      <c r="E53" s="8"/>
      <c r="F53" s="39"/>
      <c r="G53" s="19"/>
      <c r="J53" s="37"/>
    </row>
    <row r="54" spans="3:10" ht="23.25" x14ac:dyDescent="0.35">
      <c r="C54" s="8" t="s">
        <v>47</v>
      </c>
      <c r="D54" s="9">
        <v>4373743253.8299999</v>
      </c>
      <c r="E54" s="7"/>
      <c r="F54" s="39"/>
      <c r="G54" s="19"/>
      <c r="H54" s="37"/>
    </row>
    <row r="55" spans="3:10" ht="23.25" hidden="1" x14ac:dyDescent="0.35">
      <c r="C55" s="8" t="s">
        <v>48</v>
      </c>
      <c r="D55" s="9"/>
      <c r="E55" s="7"/>
      <c r="F55" s="14"/>
      <c r="G55" s="19"/>
      <c r="H55" s="37"/>
    </row>
    <row r="56" spans="3:10" ht="23.25" x14ac:dyDescent="0.35">
      <c r="C56" s="8" t="s">
        <v>35</v>
      </c>
      <c r="D56" s="9">
        <v>386218910.14999998</v>
      </c>
      <c r="E56" s="20"/>
      <c r="F56" s="14"/>
      <c r="G56" s="19"/>
    </row>
    <row r="57" spans="3:10" ht="23.25" x14ac:dyDescent="0.35">
      <c r="C57" s="8" t="s">
        <v>49</v>
      </c>
      <c r="D57" s="9">
        <v>115765454.12</v>
      </c>
      <c r="E57" s="20"/>
      <c r="F57" s="19"/>
      <c r="G57" s="19"/>
    </row>
    <row r="58" spans="3:10" ht="23.25" x14ac:dyDescent="0.35">
      <c r="C58" s="8" t="s">
        <v>50</v>
      </c>
      <c r="D58" s="9">
        <v>145079646.63999999</v>
      </c>
      <c r="E58" s="20"/>
      <c r="F58" s="19"/>
      <c r="G58" s="19"/>
    </row>
    <row r="59" spans="3:10" ht="23.25" x14ac:dyDescent="0.35">
      <c r="C59" s="8" t="s">
        <v>51</v>
      </c>
      <c r="D59" s="9">
        <v>170378445.37</v>
      </c>
      <c r="E59" s="7"/>
      <c r="F59" s="19"/>
      <c r="G59" s="19"/>
    </row>
    <row r="60" spans="3:10" ht="23.25" x14ac:dyDescent="0.35">
      <c r="C60" s="8" t="s">
        <v>34</v>
      </c>
      <c r="D60" s="9">
        <v>157610764.13999999</v>
      </c>
      <c r="E60" s="7"/>
      <c r="F60" s="19"/>
      <c r="G60" s="19"/>
    </row>
    <row r="61" spans="3:10" ht="23.25" hidden="1" x14ac:dyDescent="0.35">
      <c r="C61" s="8" t="s">
        <v>52</v>
      </c>
      <c r="D61" s="9"/>
      <c r="E61" s="22"/>
      <c r="F61" s="19"/>
      <c r="G61" s="19"/>
    </row>
    <row r="62" spans="3:10" ht="23.25" x14ac:dyDescent="0.35">
      <c r="C62" s="8" t="s">
        <v>53</v>
      </c>
      <c r="D62" s="9">
        <v>59975001.25</v>
      </c>
      <c r="E62" s="23"/>
      <c r="F62" s="14"/>
      <c r="G62" s="19"/>
    </row>
    <row r="63" spans="3:10" ht="23.25" x14ac:dyDescent="0.35">
      <c r="C63" s="8" t="s">
        <v>54</v>
      </c>
      <c r="D63" s="9">
        <v>99824890.450000003</v>
      </c>
      <c r="E63" s="20"/>
      <c r="F63" s="39"/>
      <c r="G63" s="19"/>
    </row>
    <row r="64" spans="3:10" ht="23.25" x14ac:dyDescent="0.35">
      <c r="C64" s="8" t="s">
        <v>55</v>
      </c>
      <c r="D64" s="9">
        <v>2988544669.3000002</v>
      </c>
      <c r="E64" s="20"/>
      <c r="F64" s="37"/>
      <c r="G64" s="19"/>
    </row>
    <row r="65" spans="1:10" ht="23.25" hidden="1" x14ac:dyDescent="0.35">
      <c r="C65" s="8" t="s">
        <v>56</v>
      </c>
      <c r="D65" s="9"/>
      <c r="E65" s="20"/>
      <c r="F65" s="37"/>
      <c r="G65" s="19"/>
    </row>
    <row r="66" spans="1:10" ht="23.25" hidden="1" x14ac:dyDescent="0.35">
      <c r="C66" s="8" t="s">
        <v>57</v>
      </c>
      <c r="D66" s="9"/>
      <c r="E66" s="20"/>
      <c r="F66" s="37"/>
      <c r="G66" s="28"/>
      <c r="J66" s="14"/>
    </row>
    <row r="67" spans="1:10" ht="23.25" x14ac:dyDescent="0.35">
      <c r="C67" s="8" t="s">
        <v>58</v>
      </c>
      <c r="D67" s="9">
        <v>115267838.81</v>
      </c>
      <c r="E67" s="8"/>
      <c r="F67" s="37"/>
      <c r="G67" s="28"/>
      <c r="J67" s="14"/>
    </row>
    <row r="68" spans="1:10" ht="23.25" hidden="1" x14ac:dyDescent="0.35">
      <c r="C68" s="8" t="s">
        <v>59</v>
      </c>
      <c r="D68" s="9"/>
      <c r="E68" s="8"/>
      <c r="F68" s="37"/>
      <c r="G68" s="28"/>
      <c r="J68" s="14"/>
    </row>
    <row r="69" spans="1:10" ht="23.25" hidden="1" x14ac:dyDescent="0.35">
      <c r="C69" s="8" t="s">
        <v>60</v>
      </c>
      <c r="D69" s="9"/>
      <c r="E69" s="22"/>
      <c r="F69" s="37"/>
      <c r="G69" s="28"/>
      <c r="J69" s="14"/>
    </row>
    <row r="70" spans="1:10" ht="23.25" x14ac:dyDescent="0.35">
      <c r="C70" s="8" t="s">
        <v>61</v>
      </c>
      <c r="D70" s="9">
        <v>312318790.31</v>
      </c>
      <c r="E70" s="22"/>
      <c r="F70" s="37"/>
      <c r="G70" s="28"/>
      <c r="J70" s="14"/>
    </row>
    <row r="71" spans="1:10" ht="23.25" hidden="1" x14ac:dyDescent="0.35">
      <c r="C71" s="8" t="s">
        <v>62</v>
      </c>
      <c r="D71" s="9"/>
      <c r="E71" s="22"/>
      <c r="F71" s="37"/>
      <c r="G71" s="28"/>
      <c r="J71" s="14"/>
    </row>
    <row r="72" spans="1:10" ht="23.25" x14ac:dyDescent="0.35">
      <c r="C72" s="8" t="s">
        <v>63</v>
      </c>
      <c r="D72" s="9">
        <v>108555719.2</v>
      </c>
      <c r="E72" s="22"/>
      <c r="F72" s="40"/>
      <c r="G72" s="28"/>
      <c r="J72" s="14"/>
    </row>
    <row r="73" spans="1:10" ht="23.25" hidden="1" x14ac:dyDescent="0.35">
      <c r="C73" s="8" t="s">
        <v>64</v>
      </c>
      <c r="D73" s="20"/>
      <c r="E73" s="25"/>
      <c r="F73" s="14"/>
      <c r="G73" s="28"/>
      <c r="J73" s="37"/>
    </row>
    <row r="74" spans="1:10" ht="23.25" x14ac:dyDescent="0.35">
      <c r="C74" s="8" t="s">
        <v>65</v>
      </c>
      <c r="D74" s="20">
        <v>322711314.58999997</v>
      </c>
      <c r="E74" s="25"/>
      <c r="F74" s="14"/>
      <c r="G74" s="28"/>
    </row>
    <row r="75" spans="1:10" ht="23.25" x14ac:dyDescent="0.35">
      <c r="C75" s="8" t="s">
        <v>66</v>
      </c>
      <c r="D75" s="20">
        <v>679023397.79999995</v>
      </c>
      <c r="E75" s="25"/>
      <c r="F75" s="14"/>
      <c r="G75" s="28"/>
    </row>
    <row r="76" spans="1:10" ht="23.25" hidden="1" x14ac:dyDescent="0.35">
      <c r="C76" s="8" t="s">
        <v>67</v>
      </c>
      <c r="D76" s="20"/>
      <c r="E76" s="25"/>
      <c r="F76" s="14"/>
      <c r="G76" s="28"/>
    </row>
    <row r="77" spans="1:10" ht="23.25" x14ac:dyDescent="0.35">
      <c r="C77" s="8" t="s">
        <v>68</v>
      </c>
      <c r="D77" s="20">
        <v>3791517</v>
      </c>
      <c r="E77" s="25">
        <f>SUM(D54:D77)</f>
        <v>10038809612.959999</v>
      </c>
      <c r="F77" s="23"/>
      <c r="G77" s="28"/>
    </row>
    <row r="78" spans="1:10" ht="23.25" x14ac:dyDescent="0.35">
      <c r="C78" s="8"/>
      <c r="D78" s="9"/>
      <c r="E78" s="20"/>
      <c r="F78" s="37"/>
      <c r="G78" s="28"/>
      <c r="H78" s="41"/>
    </row>
    <row r="79" spans="1:10" ht="24" thickBot="1" x14ac:dyDescent="0.4">
      <c r="C79" s="13" t="s">
        <v>69</v>
      </c>
      <c r="D79" s="8"/>
      <c r="E79" s="26">
        <f>SUM(E17:E77)</f>
        <v>11122883164.609999</v>
      </c>
      <c r="F79" s="30"/>
      <c r="G79" s="28"/>
      <c r="H79" s="30"/>
    </row>
    <row r="80" spans="1:10" ht="24" thickTop="1" x14ac:dyDescent="0.35">
      <c r="A80" s="4" t="s">
        <v>70</v>
      </c>
      <c r="B80" s="27"/>
      <c r="C80" s="8"/>
      <c r="D80" s="20"/>
      <c r="E80" s="20"/>
      <c r="F80" s="37"/>
      <c r="G80" s="28"/>
    </row>
    <row r="81" spans="3:11" ht="23.25" x14ac:dyDescent="0.35">
      <c r="C81" s="8"/>
      <c r="D81" s="8"/>
      <c r="E81" s="20"/>
      <c r="F81" s="14"/>
      <c r="G81" s="28"/>
    </row>
    <row r="82" spans="3:11" ht="23.25" x14ac:dyDescent="0.35">
      <c r="C82" s="4" t="s">
        <v>71</v>
      </c>
      <c r="D82" s="9"/>
      <c r="E82" s="29"/>
      <c r="G82" s="28"/>
    </row>
    <row r="83" spans="3:11" ht="23.25" x14ac:dyDescent="0.35">
      <c r="C83" s="8" t="s">
        <v>72</v>
      </c>
      <c r="D83" s="9">
        <v>3947096297.0100002</v>
      </c>
      <c r="E83" s="20"/>
      <c r="F83" s="30"/>
      <c r="G83" s="28"/>
    </row>
    <row r="84" spans="3:11" ht="23.25" x14ac:dyDescent="0.35">
      <c r="C84" s="8" t="s">
        <v>73</v>
      </c>
      <c r="D84" s="9">
        <v>13811106.050000001</v>
      </c>
      <c r="E84" s="20"/>
      <c r="F84" s="30"/>
      <c r="G84" s="28"/>
    </row>
    <row r="85" spans="3:11" ht="23.25" x14ac:dyDescent="0.35">
      <c r="C85" s="8" t="s">
        <v>74</v>
      </c>
      <c r="D85" s="9">
        <v>2396448.5</v>
      </c>
      <c r="E85" s="25"/>
      <c r="F85" s="30"/>
      <c r="G85" s="28"/>
    </row>
    <row r="86" spans="3:11" s="32" customFormat="1" ht="23.25" x14ac:dyDescent="0.35">
      <c r="C86" s="17" t="s">
        <v>75</v>
      </c>
      <c r="D86" s="31">
        <v>3227003.51</v>
      </c>
      <c r="E86" s="18"/>
      <c r="F86" s="30"/>
      <c r="G86" s="28"/>
      <c r="H86" s="30"/>
      <c r="I86" s="30"/>
      <c r="J86" s="35"/>
      <c r="K86" s="35"/>
    </row>
    <row r="87" spans="3:11" s="32" customFormat="1" ht="23.25" x14ac:dyDescent="0.35">
      <c r="C87" s="17" t="s">
        <v>76</v>
      </c>
      <c r="D87" s="31">
        <v>1613790.43</v>
      </c>
      <c r="E87" s="18"/>
      <c r="F87" s="30"/>
      <c r="G87" s="28"/>
      <c r="H87" s="30"/>
      <c r="I87" s="30"/>
      <c r="J87" s="35"/>
      <c r="K87" s="35"/>
    </row>
    <row r="88" spans="3:11" ht="23.25" x14ac:dyDescent="0.35">
      <c r="C88" s="8" t="s">
        <v>77</v>
      </c>
      <c r="D88" s="9">
        <v>8101491.5599999996</v>
      </c>
      <c r="E88" s="25"/>
      <c r="F88" s="30"/>
      <c r="G88" s="28"/>
    </row>
    <row r="89" spans="3:11" ht="23.25" x14ac:dyDescent="0.35">
      <c r="C89" s="8" t="s">
        <v>78</v>
      </c>
      <c r="D89" s="9">
        <v>5824919711.8299999</v>
      </c>
      <c r="E89" s="9"/>
      <c r="F89" s="30"/>
      <c r="G89" s="28"/>
    </row>
    <row r="90" spans="3:11" ht="23.25" x14ac:dyDescent="0.35">
      <c r="C90" s="8" t="s">
        <v>79</v>
      </c>
      <c r="D90" s="9">
        <v>156309733.47</v>
      </c>
      <c r="E90" s="9"/>
      <c r="F90" s="30"/>
      <c r="G90" s="28"/>
    </row>
    <row r="91" spans="3:11" ht="23.25" x14ac:dyDescent="0.35">
      <c r="C91" s="8" t="s">
        <v>80</v>
      </c>
      <c r="D91" s="9">
        <v>772.64</v>
      </c>
      <c r="E91" s="9"/>
      <c r="F91" s="30"/>
      <c r="G91" s="33"/>
    </row>
    <row r="92" spans="3:11" ht="23.25" x14ac:dyDescent="0.35">
      <c r="C92" s="8" t="s">
        <v>81</v>
      </c>
      <c r="D92" s="9">
        <v>31161137.73</v>
      </c>
      <c r="E92" s="20"/>
      <c r="F92" s="30"/>
      <c r="G92" s="28"/>
    </row>
    <row r="93" spans="3:11" ht="23.25" x14ac:dyDescent="0.35">
      <c r="C93" s="8" t="s">
        <v>82</v>
      </c>
      <c r="D93" s="9">
        <v>15683393.880000001</v>
      </c>
      <c r="E93" s="20"/>
      <c r="F93" s="30"/>
      <c r="G93" s="28"/>
    </row>
    <row r="94" spans="3:11" ht="23.25" x14ac:dyDescent="0.35">
      <c r="C94" s="8" t="s">
        <v>83</v>
      </c>
      <c r="D94" s="9">
        <f>2191495.57+1287691.09</f>
        <v>3479186.66</v>
      </c>
      <c r="E94" s="20"/>
      <c r="F94" s="30"/>
      <c r="G94" s="28"/>
      <c r="J94" s="37"/>
    </row>
    <row r="95" spans="3:11" ht="23.25" x14ac:dyDescent="0.35">
      <c r="C95" s="8" t="s">
        <v>84</v>
      </c>
      <c r="D95" s="9">
        <v>240000</v>
      </c>
      <c r="E95" s="20"/>
      <c r="F95" s="30"/>
      <c r="G95" s="28"/>
      <c r="J95" s="37"/>
    </row>
    <row r="96" spans="3:11" ht="23.25" x14ac:dyDescent="0.35">
      <c r="C96" s="8" t="s">
        <v>43</v>
      </c>
      <c r="D96" s="9">
        <v>322711314.58999997</v>
      </c>
      <c r="E96" s="20"/>
      <c r="F96" s="30"/>
      <c r="G96" s="28"/>
      <c r="J96" s="37"/>
    </row>
    <row r="97" spans="3:7" ht="23.25" x14ac:dyDescent="0.35">
      <c r="C97" s="8" t="s">
        <v>85</v>
      </c>
      <c r="D97" s="9">
        <v>679023397.79999995</v>
      </c>
      <c r="E97" s="20"/>
      <c r="F97" s="30"/>
      <c r="G97" s="28"/>
    </row>
    <row r="98" spans="3:7" ht="23.25" x14ac:dyDescent="0.35">
      <c r="C98" s="8" t="s">
        <v>86</v>
      </c>
      <c r="D98" s="31">
        <v>3791517</v>
      </c>
      <c r="E98" s="20"/>
      <c r="F98" s="30"/>
      <c r="G98" s="28"/>
    </row>
    <row r="99" spans="3:7" ht="23.25" x14ac:dyDescent="0.35">
      <c r="C99" s="17" t="s">
        <v>87</v>
      </c>
      <c r="D99" s="31">
        <v>8824987.2100000009</v>
      </c>
      <c r="E99" s="20"/>
      <c r="F99" s="30"/>
      <c r="G99" s="28"/>
    </row>
    <row r="100" spans="3:7" ht="23.25" x14ac:dyDescent="0.35">
      <c r="C100" s="8" t="s">
        <v>88</v>
      </c>
      <c r="D100" s="9">
        <v>99995993.040000007</v>
      </c>
      <c r="E100" s="20"/>
      <c r="F100" s="30"/>
      <c r="G100" s="28"/>
    </row>
    <row r="101" spans="3:7" ht="23.25" x14ac:dyDescent="0.35">
      <c r="C101" s="8" t="s">
        <v>89</v>
      </c>
      <c r="D101" s="9">
        <v>494027.7</v>
      </c>
      <c r="E101" s="20"/>
      <c r="F101" s="30"/>
      <c r="G101" s="28"/>
    </row>
    <row r="102" spans="3:7" ht="23.25" x14ac:dyDescent="0.35">
      <c r="C102" s="8" t="s">
        <v>90</v>
      </c>
      <c r="D102" s="9"/>
      <c r="E102" s="20"/>
      <c r="F102" s="30"/>
      <c r="G102" s="28"/>
    </row>
    <row r="103" spans="3:7" ht="23.25" x14ac:dyDescent="0.35">
      <c r="C103" s="8" t="s">
        <v>91</v>
      </c>
      <c r="D103" s="9">
        <v>1854</v>
      </c>
      <c r="E103" s="8"/>
      <c r="G103" s="28"/>
    </row>
    <row r="104" spans="3:7" ht="24.75" customHeight="1" thickBot="1" x14ac:dyDescent="0.4">
      <c r="C104" s="13" t="s">
        <v>92</v>
      </c>
      <c r="D104" s="9"/>
      <c r="E104" s="26">
        <f>SUM(D83:D103)</f>
        <v>11122883164.609997</v>
      </c>
      <c r="F104" s="37"/>
      <c r="G104" s="28"/>
    </row>
    <row r="105" spans="3:7" ht="24" thickTop="1" x14ac:dyDescent="0.35">
      <c r="C105" s="8"/>
      <c r="D105" s="20"/>
      <c r="E105" s="20"/>
      <c r="F105" s="42"/>
      <c r="G105" s="28"/>
    </row>
    <row r="106" spans="3:7" ht="23.25" x14ac:dyDescent="0.35">
      <c r="C106" s="8"/>
      <c r="D106" s="20"/>
      <c r="E106" s="20"/>
      <c r="F106" s="42"/>
      <c r="G106" s="38"/>
    </row>
    <row r="107" spans="3:7" x14ac:dyDescent="0.2">
      <c r="D107" s="2"/>
      <c r="E107" s="24"/>
      <c r="F107" s="43"/>
      <c r="G107" s="38"/>
    </row>
    <row r="108" spans="3:7" ht="33" x14ac:dyDescent="0.45">
      <c r="E108" s="44"/>
      <c r="F108" s="43"/>
    </row>
    <row r="109" spans="3:7" ht="33" x14ac:dyDescent="0.45">
      <c r="E109" s="44"/>
      <c r="F109" s="43"/>
    </row>
    <row r="110" spans="3:7" x14ac:dyDescent="0.2">
      <c r="D110" s="34"/>
      <c r="E110" s="2"/>
    </row>
    <row r="111" spans="3:7" x14ac:dyDescent="0.2">
      <c r="E111" s="2"/>
      <c r="F111" s="14"/>
      <c r="G111" s="28"/>
    </row>
    <row r="112" spans="3:7" ht="33" x14ac:dyDescent="0.45">
      <c r="E112" s="2"/>
      <c r="F112" s="44"/>
      <c r="G112" s="28"/>
    </row>
    <row r="113" spans="4:7" x14ac:dyDescent="0.2">
      <c r="F113" s="37"/>
      <c r="G113" s="45"/>
    </row>
    <row r="115" spans="4:7" x14ac:dyDescent="0.2">
      <c r="D115" s="1"/>
      <c r="F115" s="37"/>
    </row>
    <row r="116" spans="4:7" x14ac:dyDescent="0.2">
      <c r="D116" s="1"/>
    </row>
    <row r="117" spans="4:7" x14ac:dyDescent="0.2">
      <c r="D117" s="34"/>
      <c r="F117" s="14"/>
    </row>
    <row r="118" spans="4:7" x14ac:dyDescent="0.2">
      <c r="F118" s="37"/>
    </row>
    <row r="119" spans="4:7" x14ac:dyDescent="0.2">
      <c r="F119" s="14"/>
    </row>
  </sheetData>
  <mergeCells count="4">
    <mergeCell ref="A1:E1"/>
    <mergeCell ref="A2:E2"/>
    <mergeCell ref="A3:E3"/>
    <mergeCell ref="A5:E5"/>
  </mergeCells>
  <printOptions horizontalCentered="1"/>
  <pageMargins left="0.77" right="0" top="0.89" bottom="0.98425196850393704" header="0.51181102362204722" footer="0.51181102362204722"/>
  <pageSetup scale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2023-11-03T19:37:34Z</dcterms:created>
  <dcterms:modified xsi:type="dcterms:W3CDTF">2023-11-07T16:36:15Z</dcterms:modified>
</cp:coreProperties>
</file>