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4_{437A4F0A-F3F6-4917-B20A-BC94A6DE6F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2" l="1"/>
  <c r="N84" i="2" l="1"/>
  <c r="N85" i="2" s="1"/>
  <c r="K84" i="3" l="1"/>
  <c r="K85" i="3" s="1"/>
  <c r="C84" i="2" l="1"/>
  <c r="B84" i="2" l="1"/>
  <c r="L84" i="2" l="1"/>
  <c r="L85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12" i="2"/>
  <c r="E84" i="2"/>
  <c r="F84" i="2"/>
  <c r="F85" i="2" s="1"/>
  <c r="G84" i="2"/>
  <c r="G85" i="2" s="1"/>
  <c r="H84" i="2"/>
  <c r="H85" i="2" s="1"/>
  <c r="I84" i="2"/>
  <c r="J84" i="2"/>
  <c r="J85" i="2" s="1"/>
  <c r="K84" i="2"/>
  <c r="K85" i="2" s="1"/>
  <c r="D84" i="2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12" i="3"/>
  <c r="C84" i="3"/>
  <c r="D84" i="3"/>
  <c r="D85" i="3" s="1"/>
  <c r="E84" i="3"/>
  <c r="F84" i="3"/>
  <c r="F85" i="3" s="1"/>
  <c r="G84" i="3"/>
  <c r="H84" i="3"/>
  <c r="H85" i="3" s="1"/>
  <c r="I84" i="3"/>
  <c r="I85" i="3" s="1"/>
  <c r="J84" i="3"/>
  <c r="L84" i="3"/>
  <c r="L85" i="3" s="1"/>
  <c r="B84" i="3"/>
  <c r="J85" i="3" l="1"/>
  <c r="C85" i="3"/>
  <c r="E85" i="2"/>
  <c r="M84" i="3"/>
  <c r="M84" i="2" l="1"/>
  <c r="M85" i="2" s="1"/>
  <c r="O30" i="2"/>
  <c r="O84" i="2" s="1"/>
  <c r="M85" i="3" l="1"/>
  <c r="O85" i="2"/>
</calcChain>
</file>

<file path=xl/sharedStrings.xml><?xml version="1.0" encoding="utf-8"?>
<sst xmlns="http://schemas.openxmlformats.org/spreadsheetml/2006/main" count="251" uniqueCount="107">
  <si>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</si>
  <si>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</si>
  <si>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</si>
  <si>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</si>
  <si>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</si>
  <si>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</si>
  <si>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</si>
  <si>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</si>
  <si>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</si>
  <si>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</si>
  <si>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</si>
  <si>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</si>
  <si>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</si>
  <si>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</si>
  <si>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</si>
  <si>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</si>
  <si>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</si>
  <si>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</si>
  <si>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</si>
  <si>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</si>
  <si>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</si>
  <si>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</si>
  <si>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</si>
  <si>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</si>
  <si>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</si>
  <si>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</si>
  <si>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</si>
  <si>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</si>
  <si>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</si>
  <si>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</si>
  <si>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</si>
  <si>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</si>
  <si>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</si>
  <si>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</si>
  <si>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</si>
  <si>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</si>
  <si>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</si>
  <si>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</si>
  <si>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</si>
  <si>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</si>
  <si>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</si>
  <si>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</si>
  <si>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</si>
  <si>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</si>
  <si>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</si>
  <si>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</si>
  <si>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</si>
  <si>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</si>
  <si>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</si>
  <si>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</si>
  <si>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</si>
  <si>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</si>
  <si>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</si>
  <si>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</si>
  <si>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</si>
  <si>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</si>
  <si>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</si>
  <si>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</si>
  <si>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</si>
  <si>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</si>
  <si>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</si>
  <si>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</si>
  <si>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</si>
  <si>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</si>
  <si>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</si>
  <si>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</si>
  <si>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</si>
  <si>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</si>
  <si>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</si>
  <si>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</si>
  <si>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</si>
  <si>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</si>
  <si>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</si>
  <si>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</si>
  <si>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</si>
  <si>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</si>
  <si>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</si>
  <si>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</si>
  <si>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</si>
  <si>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</si>
  <si>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</si>
  <si>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</si>
  <si>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</si>
  <si>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</si>
  <si>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</si>
  <si>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</si>
  <si>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</si>
  <si>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</si>
  <si>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</si>
  <si>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</si>
  <si>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</si>
  <si>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</si>
  <si>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</si>
  <si>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</si>
  <si>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</si>
  <si>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</si>
  <si>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</si>
  <si>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</si>
  <si>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</si>
  <si>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</si>
  <si>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</si>
  <si>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</si>
  <si>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</si>
  <si>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</si>
  <si>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DOS MIL VENTITRES {2023}</t>
  </si>
  <si>
    <t>Fecha de registro: hasta el [30] de [noviembre] del [2023]</t>
  </si>
  <si>
    <t>Fecha de imputación: hasta el [30] de [noviembre]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</si>
</sst>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theme="4" tint="0.79998168889431442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1" fillId="0" borderId="0" xfId="1" applyFont="1"/>
    <xf numFmtId="43" fontId="13" fillId="4" borderId="2" xfId="1" applyFont="1" applyFill="1" applyBorder="1" applyAlignment="1">
      <alignment horizontal="center" vertical="center" wrapText="1"/>
    </xf>
    <xf numFmtId="43" fontId="11" fillId="5" borderId="0" xfId="1" applyFont="1" applyFill="1"/>
    <xf numFmtId="43" fontId="12" fillId="4" borderId="0" xfId="1" applyFont="1" applyFill="1" applyBorder="1" applyAlignment="1">
      <alignment horizontal="center" vertical="center" wrapText="1"/>
    </xf>
    <xf numFmtId="0" fontId="0" fillId="5" borderId="0" xfId="0" applyFill="1"/>
    <xf numFmtId="43" fontId="17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7" fillId="0" borderId="0" xfId="0" applyNumberFormat="1" applyFont="1"/>
    <xf numFmtId="43" fontId="21" fillId="0" borderId="0" xfId="1" applyFont="1" applyAlignment="1">
      <alignment horizontal="right"/>
    </xf>
    <xf numFmtId="43" fontId="0" fillId="0" borderId="0" xfId="1" applyFont="1" applyBorder="1" applyAlignment="1"/>
    <xf numFmtId="43" fontId="10" fillId="0" borderId="0" xfId="0" applyNumberFormat="1" applyFont="1"/>
    <xf numFmtId="43" fontId="14" fillId="3" borderId="3" xfId="1" applyFont="1" applyFill="1" applyBorder="1" applyAlignment="1">
      <alignment horizontal="center"/>
    </xf>
    <xf numFmtId="43" fontId="15" fillId="0" borderId="1" xfId="1" applyFont="1" applyBorder="1"/>
    <xf numFmtId="43" fontId="16" fillId="0" borderId="0" xfId="1" applyFont="1"/>
    <xf numFmtId="4" fontId="0" fillId="0" borderId="0" xfId="0" applyNumberFormat="1"/>
    <xf numFmtId="165" fontId="0" fillId="0" borderId="0" xfId="0" applyNumberFormat="1"/>
    <xf numFmtId="43" fontId="2" fillId="3" borderId="3" xfId="1" applyFont="1" applyFill="1" applyBorder="1" applyAlignment="1">
      <alignment horizontal="center"/>
    </xf>
    <xf numFmtId="43" fontId="10" fillId="0" borderId="0" xfId="1" applyFont="1"/>
    <xf numFmtId="164" fontId="21" fillId="0" borderId="0" xfId="3" applyFont="1" applyAlignment="1">
      <alignment horizontal="right"/>
    </xf>
    <xf numFmtId="43" fontId="23" fillId="0" borderId="0" xfId="1" applyFont="1" applyAlignment="1">
      <alignment horizontal="right"/>
    </xf>
    <xf numFmtId="43" fontId="17" fillId="0" borderId="0" xfId="1" applyFont="1" applyAlignment="1">
      <alignment vertical="center" wrapText="1"/>
    </xf>
    <xf numFmtId="43" fontId="24" fillId="0" borderId="0" xfId="1" applyFont="1" applyAlignment="1">
      <alignment horizontal="right"/>
    </xf>
    <xf numFmtId="4" fontId="16" fillId="0" borderId="0" xfId="0" applyNumberFormat="1" applyFont="1"/>
    <xf numFmtId="43" fontId="23" fillId="5" borderId="0" xfId="1" applyFont="1" applyFill="1" applyAlignment="1">
      <alignment horizontal="right"/>
    </xf>
    <xf numFmtId="43" fontId="17" fillId="5" borderId="0" xfId="1" applyFont="1" applyFill="1" applyAlignment="1">
      <alignment wrapText="1"/>
    </xf>
    <xf numFmtId="0" fontId="23" fillId="0" borderId="0" xfId="0" applyFont="1" applyAlignment="1">
      <alignment horizontal="right"/>
    </xf>
    <xf numFmtId="0" fontId="16" fillId="0" borderId="0" xfId="0" applyFont="1"/>
    <xf numFmtId="43" fontId="2" fillId="3" borderId="7" xfId="1" applyFont="1" applyFill="1" applyBorder="1" applyAlignment="1">
      <alignment horizontal="center"/>
    </xf>
    <xf numFmtId="43" fontId="25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43" fontId="2" fillId="6" borderId="2" xfId="1" applyFont="1" applyFill="1" applyBorder="1" applyAlignment="1">
      <alignment vertical="center"/>
    </xf>
    <xf numFmtId="43" fontId="2" fillId="6" borderId="2" xfId="1" applyFont="1" applyFill="1" applyBorder="1"/>
    <xf numFmtId="43" fontId="19" fillId="6" borderId="2" xfId="1" applyFont="1" applyFill="1" applyBorder="1"/>
    <xf numFmtId="43" fontId="20" fillId="6" borderId="2" xfId="1" applyFont="1" applyFill="1" applyBorder="1"/>
    <xf numFmtId="43" fontId="18" fillId="7" borderId="0" xfId="1" applyFont="1" applyFill="1"/>
    <xf numFmtId="0" fontId="2" fillId="8" borderId="2" xfId="0" applyFont="1" applyFill="1" applyBorder="1" applyAlignment="1">
      <alignment vertical="center"/>
    </xf>
    <xf numFmtId="43" fontId="2" fillId="8" borderId="2" xfId="1" applyFont="1" applyFill="1" applyBorder="1"/>
    <xf numFmtId="43" fontId="2" fillId="8" borderId="2" xfId="1" applyFont="1" applyFill="1" applyBorder="1" applyAlignment="1">
      <alignment wrapText="1"/>
    </xf>
    <xf numFmtId="165" fontId="2" fillId="8" borderId="2" xfId="0" applyNumberFormat="1" applyFont="1" applyFill="1" applyBorder="1"/>
    <xf numFmtId="0" fontId="18" fillId="9" borderId="0" xfId="0" applyFont="1" applyFill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898072</xdr:colOff>
      <xdr:row>0</xdr:row>
      <xdr:rowOff>159204</xdr:rowOff>
    </xdr:from>
    <xdr:to>
      <xdr:col>15</xdr:col>
      <xdr:colOff>5890</xdr:colOff>
      <xdr:row>6</xdr:row>
      <xdr:rowOff>163286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8356036" y="159204"/>
          <a:ext cx="1380210" cy="12695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121227</xdr:rowOff>
    </xdr:from>
    <xdr:to>
      <xdr:col>12</xdr:col>
      <xdr:colOff>1662545</xdr:colOff>
      <xdr:row>7</xdr:row>
      <xdr:rowOff>84093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1041591" y="121227"/>
          <a:ext cx="1662545" cy="1590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BRIL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ANKA~1\AppData\Local\Temp\42\Rar$DI00.153\EG004_00107132300_20230605085808_kXnK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JULIO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GOSTO.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%20SEPTIEMBRE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%20OCTUBRE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G%20NOV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1615938097.3399999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1599252046.49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1623378169.3599999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1615415160.23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1615125420.23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1618425722.8800001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1603787669.8199999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1649861995.77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1642791765.49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98"/>
  <sheetViews>
    <sheetView showGridLines="0" topLeftCell="A62" zoomScale="70" zoomScaleNormal="70" workbookViewId="0">
      <selection activeCell="A108" sqref="A108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4.7109375" style="16" customWidth="1"/>
    <col min="5" max="5" width="14.42578125" style="16" customWidth="1"/>
    <col min="6" max="6" width="14.140625" customWidth="1"/>
    <col min="7" max="7" width="17.7109375" customWidth="1"/>
    <col min="8" max="8" width="17.140625" customWidth="1"/>
    <col min="9" max="9" width="14.5703125" style="16" customWidth="1"/>
    <col min="10" max="10" width="14" style="16" customWidth="1"/>
    <col min="11" max="11" width="17.5703125" style="16" customWidth="1"/>
    <col min="12" max="12" width="17" customWidth="1"/>
    <col min="13" max="13" width="16.5703125" customWidth="1"/>
    <col min="14" max="14" width="15.140625" style="38" customWidth="1"/>
    <col min="15" max="15" width="19" customWidth="1"/>
    <col min="17" max="17" width="16.85546875" bestFit="1" customWidth="1"/>
    <col min="18" max="18" width="17" customWidth="1"/>
  </cols>
  <sheetData>
    <row r="3" spans="1:16" ht="21" customHeight="1" x14ac:dyDescent="0.25">
      <c r="A3" s="61" t="s">
        <v>94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6" ht="15.75" x14ac:dyDescent="0.25">
      <c r="A4" s="66" t="s">
        <v>104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15.75" customHeight="1" x14ac:dyDescent="0.25">
      <c r="A5" s="68" t="s">
        <v>91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6" ht="15.75" customHeight="1" x14ac:dyDescent="0.25">
      <c r="A6" s="55" t="s">
        <v>77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8" spans="1:16" ht="25.5" customHeight="1" x14ac:dyDescent="0.25">
      <c r="A8" s="63" t="s">
        <v>66</v>
      </c>
      <c r="B8" s="64" t="s">
        <v>93</v>
      </c>
      <c r="C8" s="64" t="s">
        <v>92</v>
      </c>
      <c r="D8" s="56" t="s">
        <v>90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16" x14ac:dyDescent="0.25">
      <c r="A9" s="63"/>
      <c r="B9" s="65"/>
      <c r="C9" s="65"/>
      <c r="D9" s="41" t="s">
        <v>79</v>
      </c>
      <c r="E9" s="41" t="s">
        <v>80</v>
      </c>
      <c r="F9" s="7" t="s">
        <v>81</v>
      </c>
      <c r="G9" s="7" t="s">
        <v>82</v>
      </c>
      <c r="H9" s="8" t="s">
        <v>83</v>
      </c>
      <c r="I9" s="41" t="s">
        <v>84</v>
      </c>
      <c r="J9" s="52" t="s">
        <v>85</v>
      </c>
      <c r="K9" s="41" t="s">
        <v>86</v>
      </c>
      <c r="L9" s="7" t="s">
        <v>87</v>
      </c>
      <c r="M9" s="7" t="s">
        <v>88</v>
      </c>
      <c r="N9" s="36" t="s">
        <v>89</v>
      </c>
      <c r="O9" s="7" t="s">
        <v>78</v>
      </c>
    </row>
    <row r="10" spans="1:16" x14ac:dyDescent="0.25">
      <c r="A10" s="1" t="s">
        <v>0</v>
      </c>
      <c r="B10" s="2"/>
      <c r="C10" s="2"/>
      <c r="D10" s="30"/>
      <c r="E10" s="30"/>
      <c r="F10" s="2"/>
      <c r="G10" s="2"/>
      <c r="H10" s="2"/>
      <c r="I10" s="30"/>
      <c r="J10" s="30"/>
      <c r="K10" s="30"/>
      <c r="L10" s="2"/>
      <c r="M10" s="2"/>
      <c r="N10" s="37"/>
      <c r="O10" s="2"/>
    </row>
    <row r="11" spans="1:16" x14ac:dyDescent="0.25">
      <c r="A11" s="3" t="s">
        <v>1</v>
      </c>
      <c r="B11" s="4"/>
      <c r="C11" s="4"/>
    </row>
    <row r="12" spans="1:16" x14ac:dyDescent="0.25">
      <c r="A12" s="5" t="s">
        <v>2</v>
      </c>
      <c r="B12" s="33">
        <v>348093316</v>
      </c>
      <c r="C12" s="33">
        <v>347953316</v>
      </c>
      <c r="D12" s="33">
        <v>22936000</v>
      </c>
      <c r="E12" s="44">
        <v>23112470.93</v>
      </c>
      <c r="F12" s="44">
        <v>22853500</v>
      </c>
      <c r="G12" s="48">
        <v>23409166.670000002</v>
      </c>
      <c r="H12" s="44">
        <v>23531252.300000001</v>
      </c>
      <c r="I12" s="44">
        <v>25402826.129999999</v>
      </c>
      <c r="J12" s="33">
        <v>23946500</v>
      </c>
      <c r="K12" s="33">
        <v>27325164.219999999</v>
      </c>
      <c r="L12" s="53">
        <v>29353500</v>
      </c>
      <c r="M12" s="53">
        <v>31246316.66</v>
      </c>
      <c r="N12" s="53">
        <v>51248919.549999997</v>
      </c>
      <c r="O12" s="32">
        <f>SUM(D12:N12)</f>
        <v>304365616.45999998</v>
      </c>
    </row>
    <row r="13" spans="1:16" x14ac:dyDescent="0.25">
      <c r="A13" s="5" t="s">
        <v>3</v>
      </c>
      <c r="B13" s="33">
        <v>81146013</v>
      </c>
      <c r="C13" s="45">
        <v>86329513</v>
      </c>
      <c r="D13" s="33">
        <v>463196.42</v>
      </c>
      <c r="E13" s="44">
        <v>480442.87</v>
      </c>
      <c r="F13" s="44">
        <v>467266.54</v>
      </c>
      <c r="G13" s="48">
        <v>19470988.890000001</v>
      </c>
      <c r="H13" s="44">
        <v>586154.39</v>
      </c>
      <c r="I13" s="44">
        <v>1100512.03</v>
      </c>
      <c r="J13" s="33">
        <v>1507769.94</v>
      </c>
      <c r="K13" s="33">
        <v>452099.04</v>
      </c>
      <c r="L13" s="53">
        <v>516440.84</v>
      </c>
      <c r="M13" s="53">
        <v>27137311.989999998</v>
      </c>
      <c r="N13" s="53">
        <v>498666.67</v>
      </c>
      <c r="O13" s="32">
        <f>SUM(D13:N13)</f>
        <v>52680849.620000005</v>
      </c>
    </row>
    <row r="14" spans="1:16" x14ac:dyDescent="0.25">
      <c r="A14" s="5" t="s">
        <v>4</v>
      </c>
      <c r="B14" s="33">
        <v>0</v>
      </c>
      <c r="C14" s="33">
        <v>0</v>
      </c>
      <c r="D14" s="28">
        <v>0</v>
      </c>
      <c r="E14" s="28">
        <v>0</v>
      </c>
      <c r="F14" s="28">
        <v>0</v>
      </c>
      <c r="G14" s="49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2">
        <f>SUM(D14:N14)</f>
        <v>0</v>
      </c>
      <c r="P14" s="6"/>
    </row>
    <row r="15" spans="1:16" x14ac:dyDescent="0.25">
      <c r="A15" s="5" t="s">
        <v>5</v>
      </c>
      <c r="B15" s="33">
        <v>1950000</v>
      </c>
      <c r="C15" s="33">
        <v>1950000</v>
      </c>
      <c r="D15" s="28">
        <v>0</v>
      </c>
      <c r="E15" s="28">
        <v>0</v>
      </c>
      <c r="F15" s="28">
        <v>0</v>
      </c>
      <c r="G15" s="49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32">
        <f>SUM(D15:N15)</f>
        <v>0</v>
      </c>
    </row>
    <row r="16" spans="1:16" x14ac:dyDescent="0.25">
      <c r="A16" s="5" t="s">
        <v>6</v>
      </c>
      <c r="B16" s="33">
        <v>46021450</v>
      </c>
      <c r="C16" s="33">
        <v>46021450</v>
      </c>
      <c r="D16" s="43">
        <v>3242405.62</v>
      </c>
      <c r="E16" s="44">
        <v>3252523.98</v>
      </c>
      <c r="F16" s="44">
        <v>3283154.53</v>
      </c>
      <c r="G16" s="48">
        <v>3440954.92</v>
      </c>
      <c r="H16" s="44">
        <v>3412789.21</v>
      </c>
      <c r="I16" s="44">
        <v>3465696.05</v>
      </c>
      <c r="J16" s="33">
        <v>3508284.73</v>
      </c>
      <c r="K16" s="33">
        <v>3934036.72</v>
      </c>
      <c r="L16" s="53">
        <v>4090732.82</v>
      </c>
      <c r="M16" s="53">
        <v>4217417.88</v>
      </c>
      <c r="N16" s="53">
        <v>4311815.58</v>
      </c>
      <c r="O16" s="32">
        <f>SUM(D16:N16)</f>
        <v>40159812.039999999</v>
      </c>
    </row>
    <row r="17" spans="1:17" x14ac:dyDescent="0.25">
      <c r="A17" s="3" t="s">
        <v>7</v>
      </c>
      <c r="B17" s="33" t="s">
        <v>95</v>
      </c>
      <c r="C17" s="33" t="s">
        <v>95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32">
        <f>SUM(D17:N17)</f>
        <v>0</v>
      </c>
    </row>
    <row r="18" spans="1:17" x14ac:dyDescent="0.25">
      <c r="A18" s="5" t="s">
        <v>8</v>
      </c>
      <c r="B18" s="33">
        <v>58415833</v>
      </c>
      <c r="C18" s="47">
        <v>58423333</v>
      </c>
      <c r="D18" s="43">
        <v>3662869.95</v>
      </c>
      <c r="E18" s="44">
        <v>870051.78</v>
      </c>
      <c r="F18" s="44">
        <v>2912673.79</v>
      </c>
      <c r="G18" s="44">
        <v>2917470.92</v>
      </c>
      <c r="H18" s="50">
        <v>923663.72</v>
      </c>
      <c r="I18" s="44">
        <v>7082892.2300000004</v>
      </c>
      <c r="J18" s="33">
        <v>2256664.4300000002</v>
      </c>
      <c r="K18" s="33">
        <v>7620349.5599999996</v>
      </c>
      <c r="L18" s="53">
        <v>931754.66</v>
      </c>
      <c r="M18" s="53">
        <v>6290033.8300000001</v>
      </c>
      <c r="N18" s="53">
        <v>956155.82</v>
      </c>
      <c r="O18" s="32">
        <f>SUM(D18:N18)</f>
        <v>36424580.689999998</v>
      </c>
    </row>
    <row r="19" spans="1:17" x14ac:dyDescent="0.25">
      <c r="A19" s="5" t="s">
        <v>9</v>
      </c>
      <c r="B19" s="33">
        <v>1578200</v>
      </c>
      <c r="C19" s="47">
        <v>5468783.4199999999</v>
      </c>
      <c r="D19" s="43">
        <v>46388.75</v>
      </c>
      <c r="E19" s="44">
        <v>0</v>
      </c>
      <c r="F19" s="44">
        <v>59992.38</v>
      </c>
      <c r="G19" s="44">
        <v>548080.38</v>
      </c>
      <c r="H19" s="50">
        <v>183284.99</v>
      </c>
      <c r="I19" s="28">
        <v>0</v>
      </c>
      <c r="J19" s="33">
        <v>425524.52</v>
      </c>
      <c r="K19" s="33">
        <v>771456.06</v>
      </c>
      <c r="L19" s="53">
        <v>456849.78</v>
      </c>
      <c r="M19" s="53">
        <v>689762.26</v>
      </c>
      <c r="N19" s="53">
        <v>1046765.52</v>
      </c>
      <c r="O19" s="32">
        <f>SUM(D19:N19)</f>
        <v>4228104.6400000006</v>
      </c>
    </row>
    <row r="20" spans="1:17" x14ac:dyDescent="0.25">
      <c r="A20" s="5" t="s">
        <v>10</v>
      </c>
      <c r="B20" s="33">
        <v>3666592</v>
      </c>
      <c r="C20" s="47">
        <v>3666592</v>
      </c>
      <c r="D20" s="43">
        <v>840</v>
      </c>
      <c r="E20" s="44">
        <v>44545</v>
      </c>
      <c r="F20" s="44">
        <v>10705</v>
      </c>
      <c r="G20" s="44">
        <v>0</v>
      </c>
      <c r="H20" s="50">
        <v>185470.5</v>
      </c>
      <c r="I20" s="44">
        <v>32535</v>
      </c>
      <c r="J20" s="33">
        <v>98650</v>
      </c>
      <c r="K20" s="33">
        <v>21700</v>
      </c>
      <c r="L20" s="53">
        <v>15535</v>
      </c>
      <c r="M20" s="28">
        <v>0</v>
      </c>
      <c r="N20" s="28">
        <v>0</v>
      </c>
      <c r="O20" s="32">
        <f>SUM(D20:N20)</f>
        <v>409980.5</v>
      </c>
    </row>
    <row r="21" spans="1:17" x14ac:dyDescent="0.25">
      <c r="A21" s="5" t="s">
        <v>11</v>
      </c>
      <c r="B21" s="33">
        <v>1601312</v>
      </c>
      <c r="C21" s="47">
        <v>1658312</v>
      </c>
      <c r="D21" s="43">
        <v>0</v>
      </c>
      <c r="E21" s="44">
        <v>91239.87</v>
      </c>
      <c r="F21" s="44">
        <v>118467.84</v>
      </c>
      <c r="G21" s="44">
        <v>113702.59</v>
      </c>
      <c r="H21" s="50">
        <v>173519.28</v>
      </c>
      <c r="I21" s="44">
        <v>54757.66</v>
      </c>
      <c r="J21" s="33">
        <v>196089.88</v>
      </c>
      <c r="K21" s="33">
        <v>224571.61</v>
      </c>
      <c r="L21" s="53">
        <v>105525.14</v>
      </c>
      <c r="M21" s="53">
        <v>226161.09</v>
      </c>
      <c r="N21" s="53">
        <v>83524.58</v>
      </c>
      <c r="O21" s="32">
        <f>SUM(D21:N21)</f>
        <v>1387559.54</v>
      </c>
    </row>
    <row r="22" spans="1:17" x14ac:dyDescent="0.25">
      <c r="A22" s="5" t="s">
        <v>12</v>
      </c>
      <c r="B22" s="33">
        <v>96321286</v>
      </c>
      <c r="C22" s="47">
        <v>151421518.86000001</v>
      </c>
      <c r="D22" s="43">
        <v>4474458.7300000004</v>
      </c>
      <c r="E22" s="44">
        <v>3467140.8</v>
      </c>
      <c r="F22" s="44">
        <v>3279750.59</v>
      </c>
      <c r="G22" s="44">
        <v>3810753.59</v>
      </c>
      <c r="H22" s="50">
        <v>8313433.4699999997</v>
      </c>
      <c r="I22" s="44">
        <v>10840797.279999999</v>
      </c>
      <c r="J22" s="33">
        <v>5701632.3300000001</v>
      </c>
      <c r="K22" s="33">
        <v>10415211.109999999</v>
      </c>
      <c r="L22" s="53">
        <v>3948986</v>
      </c>
      <c r="M22" s="53">
        <v>9405688.0899999999</v>
      </c>
      <c r="N22" s="53">
        <v>6377473.1900000004</v>
      </c>
      <c r="O22" s="32">
        <f>SUM(D22:N22)</f>
        <v>70035325.179999992</v>
      </c>
    </row>
    <row r="23" spans="1:17" x14ac:dyDescent="0.25">
      <c r="A23" s="5" t="s">
        <v>13</v>
      </c>
      <c r="B23" s="33">
        <v>2908894</v>
      </c>
      <c r="C23" s="47">
        <v>12239058.050000001</v>
      </c>
      <c r="D23" s="43">
        <v>0</v>
      </c>
      <c r="E23" s="44">
        <v>49652.639999999999</v>
      </c>
      <c r="F23" s="33">
        <v>0</v>
      </c>
      <c r="G23" s="44">
        <v>24659.279999999999</v>
      </c>
      <c r="H23" s="50">
        <v>142825.54999999999</v>
      </c>
      <c r="I23" s="44">
        <v>495344</v>
      </c>
      <c r="J23" s="33">
        <v>458402.94</v>
      </c>
      <c r="K23" s="33">
        <v>720582.71</v>
      </c>
      <c r="L23" s="53">
        <v>670842.69999999995</v>
      </c>
      <c r="M23" s="53">
        <v>691436.54</v>
      </c>
      <c r="N23" s="53">
        <v>780848.58</v>
      </c>
      <c r="O23" s="32">
        <f>SUM(D23:N23)</f>
        <v>4034594.94</v>
      </c>
    </row>
    <row r="24" spans="1:17" x14ac:dyDescent="0.25">
      <c r="A24" s="5" t="s">
        <v>14</v>
      </c>
      <c r="B24" s="33">
        <v>19678369</v>
      </c>
      <c r="C24" s="47">
        <v>56560403.270000003</v>
      </c>
      <c r="D24" s="43">
        <v>130744</v>
      </c>
      <c r="E24" s="44">
        <v>261372.49</v>
      </c>
      <c r="F24" s="44">
        <v>681783.12</v>
      </c>
      <c r="G24" s="44">
        <v>3150777.98</v>
      </c>
      <c r="H24" s="50">
        <v>1136720.48</v>
      </c>
      <c r="I24" s="44">
        <v>3405747.85</v>
      </c>
      <c r="J24" s="33">
        <v>12704324.039999999</v>
      </c>
      <c r="K24" s="33">
        <v>164089.67000000001</v>
      </c>
      <c r="L24" s="53">
        <v>1306340.3700000001</v>
      </c>
      <c r="M24" s="53">
        <v>612925.24</v>
      </c>
      <c r="N24" s="53">
        <v>961630.49</v>
      </c>
      <c r="O24" s="32">
        <f>SUM(D24:N24)</f>
        <v>24516455.73</v>
      </c>
    </row>
    <row r="25" spans="1:17" x14ac:dyDescent="0.25">
      <c r="A25" s="5" t="s">
        <v>15</v>
      </c>
      <c r="B25" s="33">
        <v>39820045</v>
      </c>
      <c r="C25" s="47">
        <v>66714234</v>
      </c>
      <c r="D25" s="43">
        <v>280579.48</v>
      </c>
      <c r="E25" s="44">
        <v>127489.58</v>
      </c>
      <c r="F25" s="44">
        <v>1273288.06</v>
      </c>
      <c r="G25" s="44">
        <v>2767387.91</v>
      </c>
      <c r="H25" s="50">
        <v>386298.48</v>
      </c>
      <c r="I25" s="44">
        <v>2638388.0299999998</v>
      </c>
      <c r="J25" s="33">
        <v>2774750.16</v>
      </c>
      <c r="K25" s="33">
        <v>1282464.54</v>
      </c>
      <c r="L25" s="53">
        <v>742386.82</v>
      </c>
      <c r="M25" s="53">
        <v>2428907.23</v>
      </c>
      <c r="N25" s="53">
        <v>2021280.58</v>
      </c>
      <c r="O25" s="32">
        <f>SUM(D25:N25)</f>
        <v>16723220.869999999</v>
      </c>
    </row>
    <row r="26" spans="1:17" x14ac:dyDescent="0.25">
      <c r="A26" s="5" t="s">
        <v>16</v>
      </c>
      <c r="B26" s="33">
        <v>13650108</v>
      </c>
      <c r="C26" s="47">
        <v>26368091.420000002</v>
      </c>
      <c r="D26" s="43">
        <v>0</v>
      </c>
      <c r="E26" s="44">
        <v>666893.19999999995</v>
      </c>
      <c r="F26" s="44">
        <v>174791.04000000001</v>
      </c>
      <c r="G26" s="44">
        <v>1834962.02</v>
      </c>
      <c r="H26" s="50">
        <v>379226.09</v>
      </c>
      <c r="I26" s="44">
        <v>1700586.66</v>
      </c>
      <c r="J26" s="33">
        <v>1337853.23</v>
      </c>
      <c r="K26" s="33">
        <v>1587386.73</v>
      </c>
      <c r="L26" s="53">
        <v>1406814.89</v>
      </c>
      <c r="M26" s="53">
        <v>1990926.79</v>
      </c>
      <c r="N26" s="53">
        <v>2089615.29</v>
      </c>
      <c r="O26" s="32">
        <f>SUM(D26:N26)</f>
        <v>13169055.940000001</v>
      </c>
      <c r="Q26" s="15"/>
    </row>
    <row r="27" spans="1:17" x14ac:dyDescent="0.25">
      <c r="A27" s="3" t="s">
        <v>17</v>
      </c>
      <c r="B27" s="33" t="s">
        <v>95</v>
      </c>
      <c r="C27" s="33" t="s">
        <v>95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2">
        <f>SUM(D27:N27)</f>
        <v>0</v>
      </c>
      <c r="Q27" s="39"/>
    </row>
    <row r="28" spans="1:17" x14ac:dyDescent="0.25">
      <c r="A28" s="5" t="s">
        <v>18</v>
      </c>
      <c r="B28" s="33">
        <v>1204536</v>
      </c>
      <c r="C28" s="47">
        <v>2127455.02</v>
      </c>
      <c r="D28" s="43">
        <v>7980</v>
      </c>
      <c r="E28" s="44">
        <v>25005.62</v>
      </c>
      <c r="F28" s="44">
        <v>144540</v>
      </c>
      <c r="G28" s="44">
        <v>54504.78</v>
      </c>
      <c r="H28" s="44">
        <v>191749.19</v>
      </c>
      <c r="I28" s="44">
        <v>57359.6</v>
      </c>
      <c r="J28" s="33">
        <v>105490.4</v>
      </c>
      <c r="K28" s="28">
        <v>0</v>
      </c>
      <c r="L28" s="53">
        <v>304967.21999999997</v>
      </c>
      <c r="M28" s="53">
        <v>23820</v>
      </c>
      <c r="N28" s="53">
        <v>77823.38</v>
      </c>
      <c r="O28" s="32">
        <f>SUM(D28:N28)</f>
        <v>993240.19</v>
      </c>
    </row>
    <row r="29" spans="1:17" x14ac:dyDescent="0.25">
      <c r="A29" s="5" t="s">
        <v>19</v>
      </c>
      <c r="B29" s="33">
        <v>1225800</v>
      </c>
      <c r="C29" s="47">
        <v>2007250</v>
      </c>
      <c r="D29" s="28">
        <v>0</v>
      </c>
      <c r="E29" s="28">
        <v>0</v>
      </c>
      <c r="F29" s="28">
        <v>0</v>
      </c>
      <c r="G29" s="44">
        <v>0</v>
      </c>
      <c r="H29" s="44">
        <v>115795.5</v>
      </c>
      <c r="I29" s="28">
        <v>0</v>
      </c>
      <c r="J29" s="33">
        <v>180752.4</v>
      </c>
      <c r="K29" s="33">
        <v>28313.82</v>
      </c>
      <c r="L29" s="53">
        <v>791.72</v>
      </c>
      <c r="M29" s="28">
        <v>0</v>
      </c>
      <c r="N29" s="53">
        <v>0</v>
      </c>
      <c r="O29" s="32">
        <f>SUM(D29:N29)</f>
        <v>325653.44</v>
      </c>
    </row>
    <row r="30" spans="1:17" x14ac:dyDescent="0.25">
      <c r="A30" s="5" t="s">
        <v>20</v>
      </c>
      <c r="B30" s="33">
        <v>1499945</v>
      </c>
      <c r="C30" s="47">
        <v>1975726.25</v>
      </c>
      <c r="D30" s="28">
        <v>0</v>
      </c>
      <c r="E30" s="44">
        <v>80503.850000000006</v>
      </c>
      <c r="F30" s="28">
        <v>0</v>
      </c>
      <c r="G30" s="44">
        <v>3776</v>
      </c>
      <c r="H30" s="44">
        <v>539226.4</v>
      </c>
      <c r="I30" s="28">
        <v>0</v>
      </c>
      <c r="J30" s="33">
        <v>57624.94</v>
      </c>
      <c r="K30" s="33">
        <v>114811.64</v>
      </c>
      <c r="L30" s="53">
        <v>6389.34</v>
      </c>
      <c r="M30" s="53">
        <v>14091.56</v>
      </c>
      <c r="N30" s="53">
        <v>190941.09</v>
      </c>
      <c r="O30" s="32">
        <f>SUM(D30:N30)</f>
        <v>1007364.82</v>
      </c>
    </row>
    <row r="31" spans="1:17" x14ac:dyDescent="0.25">
      <c r="A31" s="5" t="s">
        <v>21</v>
      </c>
      <c r="B31" s="33">
        <v>164136</v>
      </c>
      <c r="C31" s="47">
        <v>337716.6</v>
      </c>
      <c r="D31" s="28">
        <v>0</v>
      </c>
      <c r="E31" s="28">
        <v>0</v>
      </c>
      <c r="F31" s="28">
        <v>0</v>
      </c>
      <c r="G31" s="44">
        <v>0</v>
      </c>
      <c r="H31" s="28">
        <v>0</v>
      </c>
      <c r="I31" s="44">
        <v>135334</v>
      </c>
      <c r="J31" s="28">
        <v>0</v>
      </c>
      <c r="K31" s="28">
        <v>0</v>
      </c>
      <c r="L31" s="53">
        <v>288</v>
      </c>
      <c r="M31" s="28">
        <v>0</v>
      </c>
      <c r="N31" s="53">
        <v>0</v>
      </c>
      <c r="O31" s="32">
        <f>SUM(D31:N31)</f>
        <v>135622</v>
      </c>
    </row>
    <row r="32" spans="1:17" x14ac:dyDescent="0.25">
      <c r="A32" s="5" t="s">
        <v>22</v>
      </c>
      <c r="B32" s="33">
        <v>159950</v>
      </c>
      <c r="C32" s="47">
        <v>172085</v>
      </c>
      <c r="D32" s="28">
        <v>0</v>
      </c>
      <c r="E32" s="28">
        <v>0</v>
      </c>
      <c r="F32" s="28">
        <v>0</v>
      </c>
      <c r="G32" s="44">
        <v>0</v>
      </c>
      <c r="H32" s="44">
        <v>5567.13</v>
      </c>
      <c r="I32" s="28">
        <v>0</v>
      </c>
      <c r="J32" s="28">
        <v>0</v>
      </c>
      <c r="K32" s="28">
        <v>0</v>
      </c>
      <c r="L32" s="53">
        <v>3805.17</v>
      </c>
      <c r="M32" s="28">
        <v>0</v>
      </c>
      <c r="N32" s="53">
        <v>0</v>
      </c>
      <c r="O32" s="32">
        <f>SUM(D32:N32)</f>
        <v>9372.2999999999993</v>
      </c>
    </row>
    <row r="33" spans="1:18" x14ac:dyDescent="0.25">
      <c r="A33" s="5" t="s">
        <v>23</v>
      </c>
      <c r="B33" s="33">
        <v>143778</v>
      </c>
      <c r="C33" s="47">
        <v>468778</v>
      </c>
      <c r="D33" s="28">
        <v>0</v>
      </c>
      <c r="E33" s="28">
        <v>0</v>
      </c>
      <c r="F33" s="28">
        <v>0</v>
      </c>
      <c r="G33" s="44">
        <v>3955.36</v>
      </c>
      <c r="H33" s="44">
        <v>4317.1400000000003</v>
      </c>
      <c r="I33" s="28">
        <v>0</v>
      </c>
      <c r="J33" s="33">
        <v>6196.5</v>
      </c>
      <c r="K33" s="33">
        <v>3262.7</v>
      </c>
      <c r="L33" s="53">
        <v>5581.03</v>
      </c>
      <c r="M33" s="53">
        <v>8275.93</v>
      </c>
      <c r="N33" s="53">
        <v>4869.87</v>
      </c>
      <c r="O33" s="32">
        <f>SUM(D33:N33)</f>
        <v>36458.53</v>
      </c>
    </row>
    <row r="34" spans="1:18" x14ac:dyDescent="0.25">
      <c r="A34" s="5" t="s">
        <v>24</v>
      </c>
      <c r="B34" s="33">
        <v>4009640</v>
      </c>
      <c r="C34" s="47">
        <v>6131048</v>
      </c>
      <c r="D34" s="43">
        <v>197626.89</v>
      </c>
      <c r="E34" s="44">
        <v>180072.72</v>
      </c>
      <c r="F34" s="44">
        <v>155521.81</v>
      </c>
      <c r="G34" s="44">
        <v>236242.83</v>
      </c>
      <c r="H34" s="44">
        <v>142760.54</v>
      </c>
      <c r="I34" s="44">
        <v>240484.13</v>
      </c>
      <c r="J34" s="33">
        <v>248514.74</v>
      </c>
      <c r="K34" s="33">
        <v>191932.73</v>
      </c>
      <c r="L34" s="53">
        <v>223180.54</v>
      </c>
      <c r="M34" s="53">
        <v>206743.37</v>
      </c>
      <c r="N34" s="53">
        <v>254854.68</v>
      </c>
      <c r="O34" s="32">
        <f>SUM(D34:N34)</f>
        <v>2277934.98</v>
      </c>
    </row>
    <row r="35" spans="1:18" x14ac:dyDescent="0.25">
      <c r="A35" s="5" t="s">
        <v>25</v>
      </c>
      <c r="B35" s="33">
        <v>0</v>
      </c>
      <c r="C35" s="51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33">
        <v>413237.54</v>
      </c>
      <c r="K35" s="28">
        <v>0</v>
      </c>
      <c r="L35" s="28">
        <v>0</v>
      </c>
      <c r="M35" s="28">
        <v>0</v>
      </c>
      <c r="N35" s="28">
        <v>0</v>
      </c>
      <c r="O35" s="32">
        <f>SUM(D35:N35)</f>
        <v>413237.54</v>
      </c>
    </row>
    <row r="36" spans="1:18" x14ac:dyDescent="0.25">
      <c r="A36" s="5" t="s">
        <v>26</v>
      </c>
      <c r="B36" s="33">
        <v>5829369</v>
      </c>
      <c r="C36" s="47">
        <v>13861100.18</v>
      </c>
      <c r="D36" s="28">
        <v>0</v>
      </c>
      <c r="E36" s="28">
        <v>0</v>
      </c>
      <c r="F36" s="44">
        <v>197581.79</v>
      </c>
      <c r="G36" s="44">
        <v>1245806.06</v>
      </c>
      <c r="H36" s="44">
        <v>875088.88</v>
      </c>
      <c r="I36" s="44">
        <v>35046.1</v>
      </c>
      <c r="J36" s="28">
        <v>0</v>
      </c>
      <c r="K36" s="33">
        <v>489869.2</v>
      </c>
      <c r="L36" s="53">
        <v>1411924.44</v>
      </c>
      <c r="M36" s="53">
        <v>431908.91</v>
      </c>
      <c r="N36" s="53">
        <v>828798.68</v>
      </c>
      <c r="O36" s="32">
        <f>SUM(D36:N36)</f>
        <v>5516024.0600000005</v>
      </c>
      <c r="Q36" s="15"/>
    </row>
    <row r="37" spans="1:18" x14ac:dyDescent="0.25">
      <c r="A37" s="3" t="s">
        <v>27</v>
      </c>
      <c r="B37" s="33" t="s">
        <v>95</v>
      </c>
      <c r="C37" s="33" t="s">
        <v>95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 t="s">
        <v>95</v>
      </c>
      <c r="L37" s="28">
        <v>0</v>
      </c>
      <c r="M37" s="28">
        <v>0</v>
      </c>
      <c r="N37" s="28">
        <v>0</v>
      </c>
      <c r="O37" s="32">
        <f>SUM(D37:N37)</f>
        <v>0</v>
      </c>
      <c r="Q37" s="39"/>
    </row>
    <row r="38" spans="1:18" x14ac:dyDescent="0.25">
      <c r="A38" s="5" t="s">
        <v>28</v>
      </c>
      <c r="B38" s="33">
        <v>100000</v>
      </c>
      <c r="C38" s="46">
        <v>100000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32">
        <f>SUM(D38:N38)</f>
        <v>0</v>
      </c>
    </row>
    <row r="39" spans="1:18" x14ac:dyDescent="0.25">
      <c r="A39" s="5" t="s">
        <v>29</v>
      </c>
      <c r="B39" s="33">
        <v>18696053152</v>
      </c>
      <c r="C39" s="46">
        <v>18696053152</v>
      </c>
      <c r="D39" s="43">
        <v>1532935166.6700001</v>
      </c>
      <c r="E39" s="44">
        <v>1583073692.01</v>
      </c>
      <c r="F39" s="44">
        <v>1558004429.3399999</v>
      </c>
      <c r="G39" s="44">
        <v>1558004429.3399999</v>
      </c>
      <c r="H39" s="44">
        <v>1558004429.3399999</v>
      </c>
      <c r="I39" s="44">
        <v>1558004429.3399999</v>
      </c>
      <c r="J39" s="33">
        <v>1558004429.3399999</v>
      </c>
      <c r="K39" s="33">
        <v>1558004429.3399999</v>
      </c>
      <c r="L39" s="53">
        <v>1558004429.3399999</v>
      </c>
      <c r="M39" s="53">
        <v>1558004429.3399999</v>
      </c>
      <c r="N39" s="53">
        <v>1558004429.3399999</v>
      </c>
      <c r="O39" s="32">
        <f>SUM(D39:N39)</f>
        <v>17138048722.740002</v>
      </c>
      <c r="Q39" s="15"/>
      <c r="R39" s="39"/>
    </row>
    <row r="40" spans="1:18" x14ac:dyDescent="0.25">
      <c r="A40" s="5" t="s">
        <v>30</v>
      </c>
      <c r="B40" s="33">
        <v>0</v>
      </c>
      <c r="C40" s="33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32">
        <f>SUM(D40:N40)</f>
        <v>0</v>
      </c>
      <c r="Q40" s="39"/>
    </row>
    <row r="41" spans="1:18" x14ac:dyDescent="0.25">
      <c r="A41" s="5" t="s">
        <v>31</v>
      </c>
      <c r="B41" s="33">
        <v>0</v>
      </c>
      <c r="C41" s="33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32">
        <f>SUM(D41:N41)</f>
        <v>0</v>
      </c>
      <c r="Q41" s="15"/>
    </row>
    <row r="42" spans="1:18" x14ac:dyDescent="0.25">
      <c r="A42" s="5" t="s">
        <v>32</v>
      </c>
      <c r="B42" s="33">
        <v>0</v>
      </c>
      <c r="C42" s="33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32">
        <f>SUM(D42:N42)</f>
        <v>0</v>
      </c>
    </row>
    <row r="43" spans="1:18" x14ac:dyDescent="0.25">
      <c r="A43" s="5" t="s">
        <v>33</v>
      </c>
      <c r="B43" s="33">
        <v>0</v>
      </c>
      <c r="C43" s="33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32">
        <f>SUM(D43:N43)</f>
        <v>0</v>
      </c>
    </row>
    <row r="44" spans="1:18" x14ac:dyDescent="0.25">
      <c r="A44" s="5" t="s">
        <v>34</v>
      </c>
      <c r="B44" s="33">
        <v>0</v>
      </c>
      <c r="C44" s="33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53">
        <v>840572.97</v>
      </c>
      <c r="N44" s="28">
        <v>0</v>
      </c>
      <c r="O44" s="32">
        <f>SUM(D44:N44)</f>
        <v>840572.97</v>
      </c>
    </row>
    <row r="45" spans="1:18" x14ac:dyDescent="0.25">
      <c r="A45" s="5" t="s">
        <v>35</v>
      </c>
      <c r="B45" s="33">
        <v>0</v>
      </c>
      <c r="C45" s="33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32">
        <f>SUM(D45:N45)</f>
        <v>0</v>
      </c>
    </row>
    <row r="46" spans="1:18" x14ac:dyDescent="0.25">
      <c r="A46" s="3" t="s">
        <v>36</v>
      </c>
      <c r="B46" s="33" t="s">
        <v>95</v>
      </c>
      <c r="C46" s="33" t="s">
        <v>95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 t="s">
        <v>95</v>
      </c>
      <c r="L46" s="28">
        <v>0</v>
      </c>
      <c r="M46" s="28">
        <v>0</v>
      </c>
      <c r="N46" s="28">
        <v>0</v>
      </c>
      <c r="O46" s="32">
        <f>SUM(D46:N46)</f>
        <v>0</v>
      </c>
    </row>
    <row r="47" spans="1:18" x14ac:dyDescent="0.25">
      <c r="A47" s="5" t="s">
        <v>37</v>
      </c>
      <c r="B47" s="33">
        <v>0</v>
      </c>
      <c r="C47" s="33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32">
        <f>SUM(D47:N47)</f>
        <v>0</v>
      </c>
    </row>
    <row r="48" spans="1:18" x14ac:dyDescent="0.25">
      <c r="A48" s="5" t="s">
        <v>38</v>
      </c>
      <c r="B48" s="33">
        <v>0</v>
      </c>
      <c r="C48" s="33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32">
        <f>SUM(D48:N48)</f>
        <v>0</v>
      </c>
    </row>
    <row r="49" spans="1:15" x14ac:dyDescent="0.25">
      <c r="A49" s="5" t="s">
        <v>39</v>
      </c>
      <c r="B49" s="33">
        <v>0</v>
      </c>
      <c r="C49" s="33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32">
        <f>SUM(D49:N49)</f>
        <v>0</v>
      </c>
    </row>
    <row r="50" spans="1:15" x14ac:dyDescent="0.25">
      <c r="A50" s="5" t="s">
        <v>40</v>
      </c>
      <c r="B50" s="33">
        <v>0</v>
      </c>
      <c r="C50" s="33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32">
        <f>SUM(D50:N50)</f>
        <v>0</v>
      </c>
    </row>
    <row r="51" spans="1:15" x14ac:dyDescent="0.25">
      <c r="A51" s="5" t="s">
        <v>41</v>
      </c>
      <c r="B51" s="33">
        <v>0</v>
      </c>
      <c r="C51" s="33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32">
        <f>SUM(D51:N51)</f>
        <v>0</v>
      </c>
    </row>
    <row r="52" spans="1:15" x14ac:dyDescent="0.25">
      <c r="A52" s="5" t="s">
        <v>42</v>
      </c>
      <c r="B52" s="33">
        <v>0</v>
      </c>
      <c r="C52" s="33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32">
        <f>SUM(D52:N52)</f>
        <v>0</v>
      </c>
    </row>
    <row r="53" spans="1:15" x14ac:dyDescent="0.25">
      <c r="A53" s="3" t="s">
        <v>43</v>
      </c>
      <c r="B53" s="33" t="s">
        <v>95</v>
      </c>
      <c r="C53" s="33" t="s">
        <v>95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32">
        <f>SUM(D53:N53)</f>
        <v>0</v>
      </c>
    </row>
    <row r="54" spans="1:15" x14ac:dyDescent="0.25">
      <c r="A54" s="5" t="s">
        <v>44</v>
      </c>
      <c r="B54" s="33">
        <v>6586432</v>
      </c>
      <c r="C54" s="47">
        <v>120503995.15000001</v>
      </c>
      <c r="D54" s="28">
        <v>0</v>
      </c>
      <c r="E54" s="28">
        <v>0</v>
      </c>
      <c r="F54" s="44">
        <v>4200203.1399999997</v>
      </c>
      <c r="G54" s="44">
        <v>794982.23</v>
      </c>
      <c r="H54" s="44">
        <v>4213066.3499999996</v>
      </c>
      <c r="I54" s="44">
        <v>169409.81</v>
      </c>
      <c r="J54" s="33">
        <v>175109.64</v>
      </c>
      <c r="K54" s="33">
        <v>218357.97</v>
      </c>
      <c r="L54" s="53">
        <v>15163</v>
      </c>
      <c r="M54" s="53">
        <v>649106.9</v>
      </c>
      <c r="N54" s="53">
        <v>12816052.869999999</v>
      </c>
      <c r="O54" s="32">
        <f>SUM(D54:N54)</f>
        <v>23251451.91</v>
      </c>
    </row>
    <row r="55" spans="1:15" x14ac:dyDescent="0.25">
      <c r="A55" s="5" t="s">
        <v>45</v>
      </c>
      <c r="B55" s="33">
        <v>0</v>
      </c>
      <c r="C55" s="47">
        <v>2150859.66</v>
      </c>
      <c r="D55" s="28">
        <v>0</v>
      </c>
      <c r="E55" s="28">
        <v>0</v>
      </c>
      <c r="F55" s="28">
        <v>0</v>
      </c>
      <c r="G55" s="28">
        <v>0</v>
      </c>
      <c r="H55" s="44">
        <v>39259.660000000003</v>
      </c>
      <c r="I55" s="28">
        <v>0</v>
      </c>
      <c r="J55" s="28">
        <v>0</v>
      </c>
      <c r="K55" s="33">
        <v>392000</v>
      </c>
      <c r="L55" s="28">
        <v>0</v>
      </c>
      <c r="M55" s="53">
        <v>124254</v>
      </c>
      <c r="N55" s="53">
        <v>-124254</v>
      </c>
      <c r="O55" s="32">
        <f>SUM(D55:N55)</f>
        <v>431259.66000000003</v>
      </c>
    </row>
    <row r="56" spans="1:15" x14ac:dyDescent="0.25">
      <c r="A56" s="5" t="s">
        <v>46</v>
      </c>
      <c r="B56" s="33">
        <v>0</v>
      </c>
      <c r="C56" s="47">
        <v>336294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53">
        <v>0</v>
      </c>
      <c r="O56" s="32">
        <f>SUM(D56:N56)</f>
        <v>0</v>
      </c>
    </row>
    <row r="57" spans="1:15" x14ac:dyDescent="0.25">
      <c r="A57" s="5" t="s">
        <v>47</v>
      </c>
      <c r="B57" s="33">
        <v>0</v>
      </c>
      <c r="C57" s="47">
        <v>5348749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33">
        <v>2408749</v>
      </c>
      <c r="L57" s="28">
        <v>0</v>
      </c>
      <c r="M57" s="28">
        <v>0</v>
      </c>
      <c r="N57" s="28">
        <v>0</v>
      </c>
      <c r="O57" s="32">
        <f>SUM(D57:N57)</f>
        <v>2408749</v>
      </c>
    </row>
    <row r="58" spans="1:15" x14ac:dyDescent="0.25">
      <c r="A58" s="5" t="s">
        <v>48</v>
      </c>
      <c r="B58" s="33">
        <v>10616996</v>
      </c>
      <c r="C58" s="47">
        <v>29838688.629999999</v>
      </c>
      <c r="D58" s="28">
        <v>0</v>
      </c>
      <c r="E58" s="44">
        <v>155000</v>
      </c>
      <c r="F58" s="44">
        <v>1434397.52</v>
      </c>
      <c r="G58" s="44">
        <v>1545567.61</v>
      </c>
      <c r="H58" s="44">
        <v>6973638.5999999996</v>
      </c>
      <c r="I58" s="44">
        <v>2209511.96</v>
      </c>
      <c r="J58" s="28">
        <v>0</v>
      </c>
      <c r="K58" s="33">
        <v>2054884.51</v>
      </c>
      <c r="L58" s="53">
        <v>265441</v>
      </c>
      <c r="M58" s="53">
        <v>22031.83</v>
      </c>
      <c r="N58" s="53">
        <v>1908571.49</v>
      </c>
      <c r="O58" s="32">
        <f>SUM(D58:N58)</f>
        <v>16569044.520000001</v>
      </c>
    </row>
    <row r="59" spans="1:15" x14ac:dyDescent="0.25">
      <c r="A59" s="5" t="s">
        <v>49</v>
      </c>
      <c r="B59" s="33">
        <v>0</v>
      </c>
      <c r="C59" s="47">
        <v>1954570.05</v>
      </c>
      <c r="D59" s="28">
        <v>0</v>
      </c>
      <c r="E59" s="28">
        <v>0</v>
      </c>
      <c r="F59" s="28">
        <v>0</v>
      </c>
      <c r="G59" s="28">
        <v>0</v>
      </c>
      <c r="H59" s="44">
        <v>28485.200000000001</v>
      </c>
      <c r="I59" s="28">
        <v>0</v>
      </c>
      <c r="J59" s="28">
        <v>0</v>
      </c>
      <c r="K59" s="28">
        <v>0</v>
      </c>
      <c r="L59" s="28">
        <v>0</v>
      </c>
      <c r="M59" s="53">
        <v>1547017.76</v>
      </c>
      <c r="N59" s="53">
        <v>-1547017.76</v>
      </c>
      <c r="O59" s="32">
        <f>SUM(D59:N59)</f>
        <v>28485.199999999953</v>
      </c>
    </row>
    <row r="60" spans="1:15" x14ac:dyDescent="0.25">
      <c r="A60" s="5" t="s">
        <v>50</v>
      </c>
      <c r="B60" s="33">
        <v>0</v>
      </c>
      <c r="C60" s="51"/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32">
        <f>SUM(D60:N60)</f>
        <v>0</v>
      </c>
    </row>
    <row r="61" spans="1:15" x14ac:dyDescent="0.25">
      <c r="A61" s="5" t="s">
        <v>51</v>
      </c>
      <c r="B61" s="33">
        <v>0</v>
      </c>
      <c r="C61" s="47">
        <v>15675425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32">
        <f>SUM(D61:N61)</f>
        <v>0</v>
      </c>
    </row>
    <row r="62" spans="1:15" x14ac:dyDescent="0.25">
      <c r="A62" s="5" t="s">
        <v>52</v>
      </c>
      <c r="B62" s="33">
        <v>0</v>
      </c>
      <c r="C62" s="33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32">
        <f>SUM(D62:N62)</f>
        <v>0</v>
      </c>
    </row>
    <row r="63" spans="1:15" x14ac:dyDescent="0.25">
      <c r="A63" s="3" t="s">
        <v>53</v>
      </c>
      <c r="B63" s="33" t="s">
        <v>95</v>
      </c>
      <c r="C63" s="33" t="s">
        <v>95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32">
        <f>SUM(D63:N63)</f>
        <v>0</v>
      </c>
    </row>
    <row r="64" spans="1:15" x14ac:dyDescent="0.25">
      <c r="A64" s="5" t="s">
        <v>54</v>
      </c>
      <c r="B64" s="33">
        <v>0</v>
      </c>
      <c r="C64" s="47">
        <v>11872104</v>
      </c>
      <c r="D64" s="28">
        <v>0</v>
      </c>
      <c r="E64" s="28">
        <v>0</v>
      </c>
      <c r="F64" s="28">
        <v>0</v>
      </c>
      <c r="G64" s="28">
        <v>0</v>
      </c>
      <c r="H64" s="44">
        <v>4927137.84</v>
      </c>
      <c r="I64" s="28">
        <v>0</v>
      </c>
      <c r="J64" s="33">
        <v>1017618.53</v>
      </c>
      <c r="K64" s="28">
        <v>0</v>
      </c>
      <c r="L64" s="28">
        <v>0</v>
      </c>
      <c r="M64" s="53">
        <v>3052855.6</v>
      </c>
      <c r="N64" s="28">
        <v>0</v>
      </c>
      <c r="O64" s="32">
        <f>SUM(D64:N64)</f>
        <v>8997611.9700000007</v>
      </c>
    </row>
    <row r="65" spans="1:15" x14ac:dyDescent="0.25">
      <c r="A65" s="5" t="s">
        <v>55</v>
      </c>
      <c r="B65" s="33">
        <v>0</v>
      </c>
      <c r="C65" s="33">
        <v>0</v>
      </c>
      <c r="D65" s="28">
        <v>0</v>
      </c>
      <c r="E65" s="28">
        <v>0</v>
      </c>
      <c r="F65" s="28">
        <v>0</v>
      </c>
      <c r="G65" s="28">
        <v>0</v>
      </c>
      <c r="H65" s="44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32">
        <f>SUM(D65:N65)</f>
        <v>0</v>
      </c>
    </row>
    <row r="66" spans="1:15" x14ac:dyDescent="0.25">
      <c r="A66" s="5" t="s">
        <v>56</v>
      </c>
      <c r="B66" s="33">
        <v>0</v>
      </c>
      <c r="C66" s="33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32">
        <f>SUM(D66:N66)</f>
        <v>0</v>
      </c>
    </row>
    <row r="67" spans="1:15" x14ac:dyDescent="0.25">
      <c r="A67" s="5" t="s">
        <v>57</v>
      </c>
      <c r="B67" s="33">
        <v>0</v>
      </c>
      <c r="C67" s="33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32">
        <f>SUM(D67:N67)</f>
        <v>0</v>
      </c>
    </row>
    <row r="68" spans="1:15" x14ac:dyDescent="0.25">
      <c r="A68" s="3" t="s">
        <v>58</v>
      </c>
      <c r="B68" s="33">
        <v>0</v>
      </c>
      <c r="C68" s="33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32">
        <f>SUM(D68:N68)</f>
        <v>0</v>
      </c>
    </row>
    <row r="69" spans="1:15" x14ac:dyDescent="0.25">
      <c r="A69" s="5" t="s">
        <v>59</v>
      </c>
      <c r="B69" s="33">
        <v>0</v>
      </c>
      <c r="C69" s="33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32">
        <f>SUM(D69:N69)</f>
        <v>0</v>
      </c>
    </row>
    <row r="70" spans="1:15" x14ac:dyDescent="0.25">
      <c r="A70" s="5" t="s">
        <v>60</v>
      </c>
      <c r="B70" s="33">
        <v>0</v>
      </c>
      <c r="C70" s="33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32">
        <f>SUM(D70:N70)</f>
        <v>0</v>
      </c>
    </row>
    <row r="71" spans="1:15" x14ac:dyDescent="0.25">
      <c r="A71" s="3" t="s">
        <v>61</v>
      </c>
      <c r="B71" s="33">
        <v>0</v>
      </c>
      <c r="C71" s="33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32">
        <f>SUM(D71:N71)</f>
        <v>0</v>
      </c>
    </row>
    <row r="72" spans="1:15" x14ac:dyDescent="0.25">
      <c r="A72" s="5" t="s">
        <v>62</v>
      </c>
      <c r="B72" s="33">
        <v>0</v>
      </c>
      <c r="C72" s="33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32">
        <f>SUM(D72:N72)</f>
        <v>0</v>
      </c>
    </row>
    <row r="73" spans="1:15" x14ac:dyDescent="0.25">
      <c r="A73" s="5" t="s">
        <v>63</v>
      </c>
      <c r="B73" s="33">
        <v>0</v>
      </c>
      <c r="C73" s="33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32">
        <f>SUM(D73:N73)</f>
        <v>0</v>
      </c>
    </row>
    <row r="74" spans="1:15" x14ac:dyDescent="0.25">
      <c r="A74" s="5" t="s">
        <v>64</v>
      </c>
      <c r="B74" s="33">
        <v>0</v>
      </c>
      <c r="C74" s="33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32">
        <f>SUM(D74:N74)</f>
        <v>0</v>
      </c>
    </row>
    <row r="75" spans="1:15" x14ac:dyDescent="0.25">
      <c r="A75" s="1" t="s">
        <v>68</v>
      </c>
      <c r="B75" s="33">
        <v>0</v>
      </c>
      <c r="C75" s="33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32">
        <f>SUM(D75:N75)</f>
        <v>0</v>
      </c>
    </row>
    <row r="76" spans="1:15" x14ac:dyDescent="0.25">
      <c r="A76" s="3" t="s">
        <v>69</v>
      </c>
      <c r="B76" s="33">
        <v>0</v>
      </c>
      <c r="C76" s="33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32">
        <f>SUM(D76:N76)</f>
        <v>0</v>
      </c>
    </row>
    <row r="77" spans="1:15" x14ac:dyDescent="0.25">
      <c r="A77" s="5" t="s">
        <v>70</v>
      </c>
      <c r="B77" s="33">
        <v>0</v>
      </c>
      <c r="C77" s="33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32">
        <f>SUM(D77:N77)</f>
        <v>0</v>
      </c>
    </row>
    <row r="78" spans="1:15" x14ac:dyDescent="0.25">
      <c r="A78" s="5" t="s">
        <v>71</v>
      </c>
      <c r="B78" s="33">
        <v>0</v>
      </c>
      <c r="C78" s="33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32">
        <f>SUM(D78:N78)</f>
        <v>0</v>
      </c>
    </row>
    <row r="79" spans="1:15" x14ac:dyDescent="0.25">
      <c r="A79" s="3" t="s">
        <v>72</v>
      </c>
      <c r="B79" s="33">
        <v>0</v>
      </c>
      <c r="C79" s="33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32">
        <f>SUM(D79:N79)</f>
        <v>0</v>
      </c>
    </row>
    <row r="80" spans="1:15" x14ac:dyDescent="0.25">
      <c r="A80" s="5" t="s">
        <v>73</v>
      </c>
      <c r="B80" s="33">
        <v>0</v>
      </c>
      <c r="C80" s="33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32">
        <f>SUM(D80:N80)</f>
        <v>0</v>
      </c>
    </row>
    <row r="81" spans="1:15" x14ac:dyDescent="0.25">
      <c r="A81" s="5" t="s">
        <v>74</v>
      </c>
      <c r="B81" s="33">
        <v>0</v>
      </c>
      <c r="C81" s="33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32">
        <f>SUM(D81:N81)</f>
        <v>0</v>
      </c>
    </row>
    <row r="82" spans="1:15" x14ac:dyDescent="0.25">
      <c r="A82" s="3" t="s">
        <v>75</v>
      </c>
      <c r="B82" s="33">
        <v>0</v>
      </c>
      <c r="C82" s="33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32">
        <f>SUM(D82:N82)</f>
        <v>0</v>
      </c>
    </row>
    <row r="83" spans="1:15" x14ac:dyDescent="0.25">
      <c r="A83" s="5" t="s">
        <v>76</v>
      </c>
      <c r="B83" s="33">
        <v>0</v>
      </c>
      <c r="C83" s="33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15">
        <f>SUM(D83:N83)</f>
        <v>0</v>
      </c>
    </row>
    <row r="84" spans="1:15" s="73" customFormat="1" x14ac:dyDescent="0.25">
      <c r="A84" s="69" t="s">
        <v>65</v>
      </c>
      <c r="B84" s="70">
        <f>SUM(B12:B83)</f>
        <v>19442445152</v>
      </c>
      <c r="C84" s="70">
        <f>SUM(C12:C83)</f>
        <v>19775689601.560001</v>
      </c>
      <c r="D84" s="71">
        <f>SUM(D12:D83)</f>
        <v>1568378256.51</v>
      </c>
      <c r="E84" s="71">
        <f t="shared" ref="E84:K84" si="0">SUM(E12:E83)</f>
        <v>1615938097.3399999</v>
      </c>
      <c r="F84" s="71">
        <f t="shared" si="0"/>
        <v>1599252046.49</v>
      </c>
      <c r="G84" s="71">
        <f t="shared" si="0"/>
        <v>1623378169.3599999</v>
      </c>
      <c r="H84" s="70">
        <f t="shared" si="0"/>
        <v>1615415160.2299998</v>
      </c>
      <c r="I84" s="71">
        <f t="shared" si="0"/>
        <v>1617071657.8599999</v>
      </c>
      <c r="J84" s="71">
        <f t="shared" si="0"/>
        <v>1615125420.23</v>
      </c>
      <c r="K84" s="71">
        <f t="shared" si="0"/>
        <v>1618425722.8799999</v>
      </c>
      <c r="L84" s="71">
        <f t="shared" ref="L84:M84" si="1">SUM(L12:L83)</f>
        <v>1603787669.8199999</v>
      </c>
      <c r="M84" s="71">
        <f t="shared" si="1"/>
        <v>1649861995.77</v>
      </c>
      <c r="N84" s="72">
        <f t="shared" ref="N84" si="2">SUM(N12:N83)</f>
        <v>1642791765.4899998</v>
      </c>
      <c r="O84" s="71">
        <f t="shared" ref="O84" si="3">SUM(O12:O83)</f>
        <v>17769425961.980003</v>
      </c>
    </row>
    <row r="85" spans="1:15" x14ac:dyDescent="0.25">
      <c r="C85" t="s">
        <v>101</v>
      </c>
      <c r="D85" s="42"/>
      <c r="E85" s="42">
        <f>+E84-[1]RefCCPCuenta!$C$3</f>
        <v>0</v>
      </c>
      <c r="F85" s="35">
        <f>+F84-[2]RefCCPCuenta!$C$3</f>
        <v>0</v>
      </c>
      <c r="G85" s="35">
        <f>+G84-[3]RefCCPCuenta!$C$3</f>
        <v>0</v>
      </c>
      <c r="H85" s="15">
        <f>+H84-[4]RefCCPCuenta!$C$3</f>
        <v>0</v>
      </c>
      <c r="I85" s="44" t="s">
        <v>95</v>
      </c>
      <c r="J85" s="42">
        <f>+J84-[5]RefCCPCuenta!$C$3</f>
        <v>0</v>
      </c>
      <c r="K85" s="42">
        <f>+K84-[6]RefCCPCuenta!$C$3</f>
        <v>0</v>
      </c>
      <c r="L85" s="33">
        <f>+L84-[7]RefCCPCuenta!$C$3</f>
        <v>0</v>
      </c>
      <c r="M85" s="25">
        <f>+M84-[8]RefCCPCuenta!$C$3</f>
        <v>0</v>
      </c>
      <c r="N85" s="38">
        <f>+N84-[9]RefCCPCuenta!$C$3</f>
        <v>0</v>
      </c>
      <c r="O85" s="15">
        <f>+O84-'P3 Ejecucion '!M84</f>
        <v>0</v>
      </c>
    </row>
    <row r="86" spans="1:15" x14ac:dyDescent="0.25">
      <c r="A86" t="s">
        <v>103</v>
      </c>
      <c r="C86" s="15"/>
      <c r="L86" s="27"/>
      <c r="M86" s="24"/>
      <c r="O86" s="39"/>
    </row>
    <row r="87" spans="1:15" ht="15.75" x14ac:dyDescent="0.25">
      <c r="A87" t="s">
        <v>105</v>
      </c>
      <c r="B87" s="16"/>
      <c r="C87" s="14"/>
      <c r="D87" s="14"/>
      <c r="E87" s="14"/>
      <c r="F87" s="14"/>
      <c r="G87" s="14"/>
      <c r="H87" s="16"/>
      <c r="L87" s="27"/>
      <c r="M87" s="25"/>
    </row>
    <row r="88" spans="1:15" ht="15.75" x14ac:dyDescent="0.25">
      <c r="A88" t="s">
        <v>106</v>
      </c>
      <c r="B88" s="16"/>
      <c r="C88" s="16"/>
      <c r="E88" s="14"/>
      <c r="F88" s="14"/>
      <c r="G88" s="14"/>
      <c r="H88" s="16"/>
      <c r="L88" s="27"/>
      <c r="M88" s="26"/>
    </row>
    <row r="89" spans="1:15" ht="15.75" x14ac:dyDescent="0.25">
      <c r="B89" s="16"/>
      <c r="C89" s="16"/>
      <c r="E89" s="14"/>
      <c r="F89" s="14"/>
      <c r="G89" s="14"/>
      <c r="H89" s="16"/>
      <c r="M89" s="23" t="s">
        <v>95</v>
      </c>
    </row>
    <row r="90" spans="1:15" ht="15.75" x14ac:dyDescent="0.25">
      <c r="B90" s="16" t="s">
        <v>95</v>
      </c>
      <c r="C90" s="16"/>
      <c r="E90" s="14"/>
      <c r="F90" s="14"/>
      <c r="G90" s="14"/>
      <c r="H90" s="16"/>
    </row>
    <row r="91" spans="1:15" ht="15.75" x14ac:dyDescent="0.25">
      <c r="B91" s="16"/>
      <c r="C91" s="16"/>
      <c r="E91" s="14"/>
      <c r="F91" s="14"/>
      <c r="G91" s="14"/>
      <c r="H91" s="16"/>
    </row>
    <row r="92" spans="1:15" ht="15.75" x14ac:dyDescent="0.25">
      <c r="A92" s="17"/>
      <c r="B92" s="18"/>
      <c r="C92" s="16"/>
      <c r="E92" s="14"/>
      <c r="F92" s="14"/>
      <c r="G92" s="14"/>
      <c r="H92" s="16"/>
    </row>
    <row r="93" spans="1:15" ht="15.75" x14ac:dyDescent="0.25">
      <c r="A93" s="54" t="s">
        <v>96</v>
      </c>
      <c r="B93" s="54"/>
      <c r="C93" s="16"/>
      <c r="E93" s="14"/>
      <c r="F93" s="14"/>
      <c r="G93" s="14"/>
      <c r="H93" s="16"/>
    </row>
    <row r="94" spans="1:15" ht="15.75" x14ac:dyDescent="0.25">
      <c r="A94" s="54" t="s">
        <v>97</v>
      </c>
      <c r="B94" s="54"/>
      <c r="C94" s="16"/>
      <c r="E94" s="14"/>
      <c r="F94" s="14"/>
      <c r="G94" s="14"/>
      <c r="H94" s="16"/>
    </row>
    <row r="96" spans="1:15" ht="15.75" x14ac:dyDescent="0.25">
      <c r="A96" s="19" t="s">
        <v>98</v>
      </c>
      <c r="B96" s="16"/>
      <c r="C96" s="16"/>
      <c r="E96" s="14"/>
      <c r="F96" s="14"/>
      <c r="G96" s="14"/>
      <c r="H96" s="16"/>
      <c r="L96" s="16"/>
    </row>
    <row r="97" spans="1:12" ht="20.25" customHeight="1" x14ac:dyDescent="0.25">
      <c r="A97" s="20" t="s">
        <v>102</v>
      </c>
      <c r="B97" s="21"/>
      <c r="C97" s="16"/>
      <c r="E97" s="14"/>
      <c r="F97" s="14"/>
      <c r="G97" s="14"/>
      <c r="H97" s="16"/>
      <c r="L97" s="16"/>
    </row>
    <row r="98" spans="1:12" ht="19.5" customHeight="1" x14ac:dyDescent="0.25">
      <c r="A98" s="22" t="s">
        <v>100</v>
      </c>
      <c r="D98" s="34"/>
      <c r="E98" s="14"/>
      <c r="F98" s="14"/>
      <c r="G98" s="14"/>
      <c r="H98" s="16"/>
      <c r="L98" s="16"/>
    </row>
  </sheetData>
  <mergeCells count="10">
    <mergeCell ref="A6:O6"/>
    <mergeCell ref="D8:O8"/>
    <mergeCell ref="A3:O3"/>
    <mergeCell ref="A8:A9"/>
    <mergeCell ref="B8:B9"/>
    <mergeCell ref="C8:C9"/>
    <mergeCell ref="A4:O4"/>
    <mergeCell ref="A5:O5"/>
    <mergeCell ref="A93:B93"/>
    <mergeCell ref="A94:B94"/>
  </mergeCell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01"/>
  <sheetViews>
    <sheetView showGridLines="0" tabSelected="1" topLeftCell="A31" zoomScale="55" zoomScaleNormal="55" workbookViewId="0">
      <selection activeCell="G94" sqref="G94"/>
    </sheetView>
  </sheetViews>
  <sheetFormatPr defaultColWidth="11.42578125" defaultRowHeight="15" x14ac:dyDescent="0.25"/>
  <cols>
    <col min="1" max="1" width="93.7109375" bestFit="1" customWidth="1"/>
    <col min="2" max="2" width="19.28515625" customWidth="1"/>
    <col min="3" max="3" width="18.85546875" style="16" customWidth="1"/>
    <col min="4" max="4" width="19.7109375" customWidth="1"/>
    <col min="5" max="5" width="21" customWidth="1"/>
    <col min="6" max="6" width="21.42578125" customWidth="1"/>
    <col min="7" max="8" width="16.42578125" customWidth="1"/>
    <col min="9" max="9" width="19.7109375" customWidth="1"/>
    <col min="10" max="10" width="22.7109375" customWidth="1"/>
    <col min="11" max="11" width="21.85546875" customWidth="1"/>
    <col min="12" max="12" width="24.42578125" style="16" customWidth="1"/>
    <col min="13" max="13" width="25.42578125" customWidth="1"/>
  </cols>
  <sheetData>
    <row r="3" spans="1:14" ht="28.5" customHeight="1" x14ac:dyDescent="0.25">
      <c r="A3" s="59" t="s">
        <v>94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4" ht="21" customHeight="1" x14ac:dyDescent="0.25">
      <c r="A4" s="61" t="s">
        <v>104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4" ht="15.75" x14ac:dyDescent="0.25">
      <c r="A5" s="66" t="s">
        <v>67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4" ht="15.75" customHeight="1" x14ac:dyDescent="0.25">
      <c r="A6" s="68" t="s">
        <v>91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4" ht="15.75" customHeight="1" x14ac:dyDescent="0.25">
      <c r="A7" s="55" t="s">
        <v>77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9" spans="1:14" ht="23.25" customHeight="1" x14ac:dyDescent="0.25">
      <c r="A9" s="9" t="s">
        <v>66</v>
      </c>
      <c r="B9" s="10" t="s">
        <v>79</v>
      </c>
      <c r="C9" s="29" t="s">
        <v>80</v>
      </c>
      <c r="D9" s="10" t="s">
        <v>81</v>
      </c>
      <c r="E9" s="10" t="s">
        <v>82</v>
      </c>
      <c r="F9" s="11" t="s">
        <v>83</v>
      </c>
      <c r="G9" s="10" t="s">
        <v>84</v>
      </c>
      <c r="H9" s="11" t="s">
        <v>85</v>
      </c>
      <c r="I9" s="10" t="s">
        <v>86</v>
      </c>
      <c r="J9" s="10" t="s">
        <v>87</v>
      </c>
      <c r="K9" s="10" t="s">
        <v>88</v>
      </c>
      <c r="L9" s="29" t="s">
        <v>89</v>
      </c>
      <c r="M9" s="10" t="s">
        <v>78</v>
      </c>
    </row>
    <row r="10" spans="1:14" x14ac:dyDescent="0.25">
      <c r="A10" s="1" t="s">
        <v>0</v>
      </c>
      <c r="B10" s="2"/>
      <c r="C10" s="30"/>
      <c r="D10" s="2"/>
      <c r="E10" s="2"/>
      <c r="F10" s="2"/>
      <c r="G10" s="2"/>
      <c r="H10" s="2"/>
      <c r="I10" s="2"/>
      <c r="J10" s="2"/>
      <c r="K10" s="2"/>
      <c r="L10" s="30"/>
      <c r="M10" s="2"/>
    </row>
    <row r="11" spans="1:14" x14ac:dyDescent="0.25">
      <c r="A11" s="3" t="s">
        <v>1</v>
      </c>
    </row>
    <row r="12" spans="1:14" x14ac:dyDescent="0.25">
      <c r="A12" s="5" t="s">
        <v>2</v>
      </c>
      <c r="B12" s="33">
        <v>22936000</v>
      </c>
      <c r="C12" s="44">
        <v>23112470.93</v>
      </c>
      <c r="D12" s="44">
        <v>22853500</v>
      </c>
      <c r="E12" s="44">
        <v>23409166.670000002</v>
      </c>
      <c r="F12" s="44">
        <v>23531252.300000001</v>
      </c>
      <c r="G12" s="44">
        <v>25402826.129999999</v>
      </c>
      <c r="H12" s="33">
        <v>23946500</v>
      </c>
      <c r="I12" s="33">
        <v>27325164.219999999</v>
      </c>
      <c r="J12" s="53">
        <v>29353500</v>
      </c>
      <c r="K12" s="53">
        <v>31246316.66</v>
      </c>
      <c r="L12" s="53">
        <v>51248919.549999997</v>
      </c>
      <c r="M12" s="15">
        <f>SUM(B12:L12)</f>
        <v>304365616.45999998</v>
      </c>
    </row>
    <row r="13" spans="1:14" x14ac:dyDescent="0.25">
      <c r="A13" s="5" t="s">
        <v>3</v>
      </c>
      <c r="B13" s="33">
        <v>463196.42</v>
      </c>
      <c r="C13" s="44">
        <v>480442.87</v>
      </c>
      <c r="D13" s="44">
        <v>467266.54</v>
      </c>
      <c r="E13" s="44">
        <v>19470988.890000001</v>
      </c>
      <c r="F13" s="44">
        <v>586154.39</v>
      </c>
      <c r="G13" s="44">
        <v>1100512.03</v>
      </c>
      <c r="H13" s="33">
        <v>1507769.94</v>
      </c>
      <c r="I13" s="33">
        <v>452099.04</v>
      </c>
      <c r="J13" s="53">
        <v>516440.84</v>
      </c>
      <c r="K13" s="53">
        <v>27137311.989999998</v>
      </c>
      <c r="L13" s="53">
        <v>498666.67</v>
      </c>
      <c r="M13" s="15">
        <f>SUM(B13:L13)</f>
        <v>52680849.620000005</v>
      </c>
    </row>
    <row r="14" spans="1:14" x14ac:dyDescent="0.25">
      <c r="A14" s="5" t="s">
        <v>4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15">
        <f>SUM(B14:L14)</f>
        <v>0</v>
      </c>
      <c r="N14" s="6"/>
    </row>
    <row r="15" spans="1:14" x14ac:dyDescent="0.25">
      <c r="A15" s="5" t="s">
        <v>5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15">
        <f>SUM(B15:L15)</f>
        <v>0</v>
      </c>
    </row>
    <row r="16" spans="1:14" x14ac:dyDescent="0.25">
      <c r="A16" s="5" t="s">
        <v>6</v>
      </c>
      <c r="B16" s="43">
        <v>3242405.62</v>
      </c>
      <c r="C16" s="44">
        <v>3252523.98</v>
      </c>
      <c r="D16" s="44">
        <v>3283154.53</v>
      </c>
      <c r="E16" s="44">
        <v>3440954.92</v>
      </c>
      <c r="F16" s="44">
        <v>3412789.21</v>
      </c>
      <c r="G16" s="44">
        <v>3465696.05</v>
      </c>
      <c r="H16" s="33">
        <v>3508284.73</v>
      </c>
      <c r="I16" s="33">
        <v>3934036.72</v>
      </c>
      <c r="J16" s="53">
        <v>4090732.82</v>
      </c>
      <c r="K16" s="53">
        <v>4217417.88</v>
      </c>
      <c r="L16" s="53">
        <v>4311815.58</v>
      </c>
      <c r="M16" s="15">
        <f>SUM(B16:L16)</f>
        <v>40159812.039999999</v>
      </c>
    </row>
    <row r="17" spans="1:13" x14ac:dyDescent="0.25">
      <c r="A17" s="3" t="s">
        <v>7</v>
      </c>
      <c r="B17" s="28"/>
      <c r="C17" s="28"/>
      <c r="D17" s="28" t="s">
        <v>95</v>
      </c>
      <c r="E17" s="28"/>
      <c r="F17" s="28"/>
      <c r="G17" s="28" t="s">
        <v>95</v>
      </c>
      <c r="H17" s="28" t="s">
        <v>95</v>
      </c>
      <c r="I17" s="28" t="s">
        <v>95</v>
      </c>
      <c r="J17" s="28"/>
      <c r="K17" s="28" t="s">
        <v>95</v>
      </c>
      <c r="L17" s="28" t="s">
        <v>95</v>
      </c>
      <c r="M17" s="15">
        <f>SUM(B17:L17)</f>
        <v>0</v>
      </c>
    </row>
    <row r="18" spans="1:13" x14ac:dyDescent="0.25">
      <c r="A18" s="5" t="s">
        <v>8</v>
      </c>
      <c r="B18" s="43">
        <v>3662869.95</v>
      </c>
      <c r="C18" s="44">
        <v>870051.78</v>
      </c>
      <c r="D18" s="44">
        <v>2912673.79</v>
      </c>
      <c r="E18" s="44">
        <v>2917470.92</v>
      </c>
      <c r="F18" s="44">
        <v>923663.72</v>
      </c>
      <c r="G18" s="44">
        <v>7082892.2300000004</v>
      </c>
      <c r="H18" s="33">
        <v>2256664.4300000002</v>
      </c>
      <c r="I18" s="33">
        <v>7620349.5599999996</v>
      </c>
      <c r="J18" s="53">
        <v>931754.66</v>
      </c>
      <c r="K18" s="53">
        <v>6290033.8300000001</v>
      </c>
      <c r="L18" s="53">
        <v>956155.82</v>
      </c>
      <c r="M18" s="15">
        <f>SUM(B18:L18)</f>
        <v>36424580.689999998</v>
      </c>
    </row>
    <row r="19" spans="1:13" x14ac:dyDescent="0.25">
      <c r="A19" s="5" t="s">
        <v>9</v>
      </c>
      <c r="B19" s="43">
        <v>46388.75</v>
      </c>
      <c r="C19" s="44">
        <v>0</v>
      </c>
      <c r="D19" s="44">
        <v>59992.38</v>
      </c>
      <c r="E19" s="44">
        <v>548080.38</v>
      </c>
      <c r="F19" s="44">
        <v>183284.99</v>
      </c>
      <c r="G19" s="28">
        <v>0</v>
      </c>
      <c r="H19" s="33">
        <v>425524.52</v>
      </c>
      <c r="I19" s="33">
        <v>771456.06</v>
      </c>
      <c r="J19" s="53">
        <v>456849.78</v>
      </c>
      <c r="K19" s="53">
        <v>689762.26</v>
      </c>
      <c r="L19" s="53">
        <v>1046765.52</v>
      </c>
      <c r="M19" s="15">
        <f>SUM(B19:L19)</f>
        <v>4228104.6400000006</v>
      </c>
    </row>
    <row r="20" spans="1:13" x14ac:dyDescent="0.25">
      <c r="A20" s="5" t="s">
        <v>10</v>
      </c>
      <c r="B20" s="43">
        <v>840</v>
      </c>
      <c r="C20" s="44">
        <v>44545</v>
      </c>
      <c r="D20" s="44">
        <v>10705</v>
      </c>
      <c r="E20" s="44">
        <v>0</v>
      </c>
      <c r="F20" s="44">
        <v>185470.5</v>
      </c>
      <c r="G20" s="44">
        <v>32535</v>
      </c>
      <c r="H20" s="33">
        <v>98650</v>
      </c>
      <c r="I20" s="33">
        <v>21700</v>
      </c>
      <c r="J20" s="53">
        <v>15535</v>
      </c>
      <c r="K20" s="28">
        <v>0</v>
      </c>
      <c r="L20" s="28">
        <v>0</v>
      </c>
      <c r="M20" s="15">
        <f>SUM(B20:L20)</f>
        <v>409980.5</v>
      </c>
    </row>
    <row r="21" spans="1:13" x14ac:dyDescent="0.25">
      <c r="A21" s="5" t="s">
        <v>11</v>
      </c>
      <c r="B21" s="43">
        <v>0</v>
      </c>
      <c r="C21" s="44">
        <v>91239.87</v>
      </c>
      <c r="D21" s="44">
        <v>118467.84</v>
      </c>
      <c r="E21" s="44">
        <v>113702.59</v>
      </c>
      <c r="F21" s="44">
        <v>173519.28</v>
      </c>
      <c r="G21" s="44">
        <v>54757.66</v>
      </c>
      <c r="H21" s="33">
        <v>196089.88</v>
      </c>
      <c r="I21" s="33">
        <v>224571.61</v>
      </c>
      <c r="J21" s="53">
        <v>105525.14</v>
      </c>
      <c r="K21" s="53">
        <v>226161.09</v>
      </c>
      <c r="L21" s="53">
        <v>83524.58</v>
      </c>
      <c r="M21" s="15">
        <f>SUM(B21:L21)</f>
        <v>1387559.54</v>
      </c>
    </row>
    <row r="22" spans="1:13" x14ac:dyDescent="0.25">
      <c r="A22" s="5" t="s">
        <v>12</v>
      </c>
      <c r="B22" s="43">
        <v>4474458.7300000004</v>
      </c>
      <c r="C22" s="44">
        <v>3467140.8</v>
      </c>
      <c r="D22" s="44">
        <v>3279750.59</v>
      </c>
      <c r="E22" s="44">
        <v>3810753.59</v>
      </c>
      <c r="F22" s="44">
        <v>8313433.4699999997</v>
      </c>
      <c r="G22" s="44">
        <v>10840797.279999999</v>
      </c>
      <c r="H22" s="33">
        <v>5701632.3300000001</v>
      </c>
      <c r="I22" s="33">
        <v>10415211.109999999</v>
      </c>
      <c r="J22" s="53">
        <v>3948986</v>
      </c>
      <c r="K22" s="53">
        <v>9405688.0899999999</v>
      </c>
      <c r="L22" s="53">
        <v>6377473.1900000004</v>
      </c>
      <c r="M22" s="15">
        <f>SUM(B22:L22)</f>
        <v>70035325.179999992</v>
      </c>
    </row>
    <row r="23" spans="1:13" x14ac:dyDescent="0.25">
      <c r="A23" s="5" t="s">
        <v>13</v>
      </c>
      <c r="B23" s="43">
        <v>0</v>
      </c>
      <c r="C23" s="44">
        <v>49652.639999999999</v>
      </c>
      <c r="D23" s="33">
        <v>0</v>
      </c>
      <c r="E23" s="44">
        <v>24659.279999999999</v>
      </c>
      <c r="F23" s="44">
        <v>142825.54999999999</v>
      </c>
      <c r="G23" s="44">
        <v>495344</v>
      </c>
      <c r="H23" s="33">
        <v>458402.94</v>
      </c>
      <c r="I23" s="33">
        <v>720582.71</v>
      </c>
      <c r="J23" s="53">
        <v>670842.69999999995</v>
      </c>
      <c r="K23" s="53">
        <v>691436.54</v>
      </c>
      <c r="L23" s="53">
        <v>780848.58</v>
      </c>
      <c r="M23" s="15">
        <f>SUM(B23:L23)</f>
        <v>4034594.94</v>
      </c>
    </row>
    <row r="24" spans="1:13" x14ac:dyDescent="0.25">
      <c r="A24" s="5" t="s">
        <v>14</v>
      </c>
      <c r="B24" s="43">
        <v>130744</v>
      </c>
      <c r="C24" s="44">
        <v>261372.49</v>
      </c>
      <c r="D24" s="44">
        <v>681783.12</v>
      </c>
      <c r="E24" s="44">
        <v>3150777.98</v>
      </c>
      <c r="F24" s="44">
        <v>1136720.48</v>
      </c>
      <c r="G24" s="44">
        <v>3405747.85</v>
      </c>
      <c r="H24" s="33">
        <v>12704324.039999999</v>
      </c>
      <c r="I24" s="33">
        <v>164089.67000000001</v>
      </c>
      <c r="J24" s="53">
        <v>1306340.3700000001</v>
      </c>
      <c r="K24" s="53">
        <v>612925.24</v>
      </c>
      <c r="L24" s="53">
        <v>961630.49</v>
      </c>
      <c r="M24" s="15">
        <f>SUM(B24:L24)</f>
        <v>24516455.73</v>
      </c>
    </row>
    <row r="25" spans="1:13" x14ac:dyDescent="0.25">
      <c r="A25" s="5" t="s">
        <v>15</v>
      </c>
      <c r="B25" s="43">
        <v>280579.48</v>
      </c>
      <c r="C25" s="44">
        <v>127489.58</v>
      </c>
      <c r="D25" s="44">
        <v>1273288.06</v>
      </c>
      <c r="E25" s="44">
        <v>2767387.91</v>
      </c>
      <c r="F25" s="44">
        <v>386298.48</v>
      </c>
      <c r="G25" s="44">
        <v>2638388.0299999998</v>
      </c>
      <c r="H25" s="33">
        <v>2774750.16</v>
      </c>
      <c r="I25" s="33">
        <v>1282464.54</v>
      </c>
      <c r="J25" s="53">
        <v>742386.82</v>
      </c>
      <c r="K25" s="53">
        <v>2428907.23</v>
      </c>
      <c r="L25" s="53">
        <v>2021280.58</v>
      </c>
      <c r="M25" s="15">
        <f>SUM(B25:L25)</f>
        <v>16723220.869999999</v>
      </c>
    </row>
    <row r="26" spans="1:13" x14ac:dyDescent="0.25">
      <c r="A26" s="5" t="s">
        <v>16</v>
      </c>
      <c r="B26" s="43">
        <v>0</v>
      </c>
      <c r="C26" s="44">
        <v>666893.19999999995</v>
      </c>
      <c r="D26" s="44">
        <v>174791.04000000001</v>
      </c>
      <c r="E26" s="44">
        <v>1834962.02</v>
      </c>
      <c r="F26" s="44">
        <v>379226.09</v>
      </c>
      <c r="G26" s="44">
        <v>1700586.66</v>
      </c>
      <c r="H26" s="33">
        <v>1337853.23</v>
      </c>
      <c r="I26" s="33">
        <v>1587386.73</v>
      </c>
      <c r="J26" s="53">
        <v>1406814.89</v>
      </c>
      <c r="K26" s="53">
        <v>1990926.79</v>
      </c>
      <c r="L26" s="53">
        <v>2089615.29</v>
      </c>
      <c r="M26" s="15">
        <f>SUM(B26:L26)</f>
        <v>13169055.940000001</v>
      </c>
    </row>
    <row r="27" spans="1:13" x14ac:dyDescent="0.25">
      <c r="A27" s="3" t="s">
        <v>17</v>
      </c>
      <c r="B27" s="28"/>
      <c r="C27" s="28"/>
      <c r="D27" s="28">
        <v>0</v>
      </c>
      <c r="E27" s="28"/>
      <c r="F27" s="28"/>
      <c r="G27" s="28" t="s">
        <v>95</v>
      </c>
      <c r="H27" s="28" t="s">
        <v>95</v>
      </c>
      <c r="I27" s="28" t="s">
        <v>95</v>
      </c>
      <c r="J27" s="28"/>
      <c r="K27" s="28">
        <v>0</v>
      </c>
      <c r="L27" s="28">
        <v>0</v>
      </c>
      <c r="M27" s="15">
        <f>SUM(B27:L27)</f>
        <v>0</v>
      </c>
    </row>
    <row r="28" spans="1:13" x14ac:dyDescent="0.25">
      <c r="A28" s="5" t="s">
        <v>18</v>
      </c>
      <c r="B28" s="43">
        <v>7980</v>
      </c>
      <c r="C28" s="44">
        <v>25005.62</v>
      </c>
      <c r="D28" s="44">
        <v>144540</v>
      </c>
      <c r="E28" s="44">
        <v>54504.78</v>
      </c>
      <c r="F28" s="44">
        <v>191749.19</v>
      </c>
      <c r="G28" s="44">
        <v>57359.6</v>
      </c>
      <c r="H28" s="33">
        <v>105490.4</v>
      </c>
      <c r="I28" s="28">
        <v>0</v>
      </c>
      <c r="J28" s="53">
        <v>304967.21999999997</v>
      </c>
      <c r="K28" s="53">
        <v>23820</v>
      </c>
      <c r="L28" s="53">
        <v>77823.38</v>
      </c>
      <c r="M28" s="15">
        <f>SUM(B28:L28)</f>
        <v>993240.19</v>
      </c>
    </row>
    <row r="29" spans="1:13" x14ac:dyDescent="0.25">
      <c r="A29" s="5" t="s">
        <v>19</v>
      </c>
      <c r="B29" s="28">
        <v>0</v>
      </c>
      <c r="C29" s="28">
        <v>0</v>
      </c>
      <c r="D29" s="28">
        <v>0</v>
      </c>
      <c r="E29" s="44">
        <v>0</v>
      </c>
      <c r="F29" s="44">
        <v>115795.5</v>
      </c>
      <c r="G29" s="28">
        <v>0</v>
      </c>
      <c r="H29" s="33">
        <v>180752.4</v>
      </c>
      <c r="I29" s="33">
        <v>28313.82</v>
      </c>
      <c r="J29" s="53">
        <v>791.72</v>
      </c>
      <c r="K29" s="28">
        <v>0</v>
      </c>
      <c r="L29" s="53">
        <v>0</v>
      </c>
      <c r="M29" s="15">
        <f>SUM(B29:L29)</f>
        <v>325653.44</v>
      </c>
    </row>
    <row r="30" spans="1:13" x14ac:dyDescent="0.25">
      <c r="A30" s="5" t="s">
        <v>20</v>
      </c>
      <c r="B30" s="28">
        <v>0</v>
      </c>
      <c r="C30" s="44">
        <v>80503.850000000006</v>
      </c>
      <c r="D30" s="28">
        <v>0</v>
      </c>
      <c r="E30" s="44">
        <v>3776</v>
      </c>
      <c r="F30" s="44">
        <v>539226.4</v>
      </c>
      <c r="G30" s="28">
        <v>0</v>
      </c>
      <c r="H30" s="33">
        <v>57624.94</v>
      </c>
      <c r="I30" s="33">
        <v>114811.64</v>
      </c>
      <c r="J30" s="53">
        <v>6389.34</v>
      </c>
      <c r="K30" s="53">
        <v>14091.56</v>
      </c>
      <c r="L30" s="53">
        <v>190941.09</v>
      </c>
      <c r="M30" s="15">
        <f>SUM(B30:L30)</f>
        <v>1007364.82</v>
      </c>
    </row>
    <row r="31" spans="1:13" x14ac:dyDescent="0.25">
      <c r="A31" s="5" t="s">
        <v>21</v>
      </c>
      <c r="B31" s="28">
        <v>0</v>
      </c>
      <c r="C31" s="28">
        <v>0</v>
      </c>
      <c r="D31" s="28">
        <v>0</v>
      </c>
      <c r="E31" s="44">
        <v>0</v>
      </c>
      <c r="F31" s="28">
        <v>0</v>
      </c>
      <c r="G31" s="44">
        <v>135334</v>
      </c>
      <c r="H31" s="28">
        <v>0</v>
      </c>
      <c r="I31" s="28">
        <v>0</v>
      </c>
      <c r="J31" s="53">
        <v>288</v>
      </c>
      <c r="K31" s="28">
        <v>0</v>
      </c>
      <c r="L31" s="53">
        <v>0</v>
      </c>
      <c r="M31" s="15">
        <f>SUM(B31:L31)</f>
        <v>135622</v>
      </c>
    </row>
    <row r="32" spans="1:13" x14ac:dyDescent="0.25">
      <c r="A32" s="5" t="s">
        <v>22</v>
      </c>
      <c r="B32" s="28">
        <v>0</v>
      </c>
      <c r="C32" s="28">
        <v>0</v>
      </c>
      <c r="D32" s="28">
        <v>0</v>
      </c>
      <c r="E32" s="44">
        <v>0</v>
      </c>
      <c r="F32" s="44">
        <v>5567.13</v>
      </c>
      <c r="G32" s="28">
        <v>0</v>
      </c>
      <c r="H32" s="28">
        <v>0</v>
      </c>
      <c r="I32" s="28">
        <v>0</v>
      </c>
      <c r="J32" s="53">
        <v>3805.17</v>
      </c>
      <c r="K32" s="28">
        <v>0</v>
      </c>
      <c r="L32" s="53">
        <v>0</v>
      </c>
      <c r="M32" s="15">
        <f>SUM(B32:L32)</f>
        <v>9372.2999999999993</v>
      </c>
    </row>
    <row r="33" spans="1:13" x14ac:dyDescent="0.25">
      <c r="A33" s="5" t="s">
        <v>23</v>
      </c>
      <c r="B33" s="28">
        <v>0</v>
      </c>
      <c r="C33" s="28">
        <v>0</v>
      </c>
      <c r="D33" s="28">
        <v>0</v>
      </c>
      <c r="E33" s="44">
        <v>3955.36</v>
      </c>
      <c r="F33" s="44">
        <v>4317.1400000000003</v>
      </c>
      <c r="G33" s="28">
        <v>0</v>
      </c>
      <c r="H33" s="33">
        <v>6196.5</v>
      </c>
      <c r="I33" s="33">
        <v>3262.7</v>
      </c>
      <c r="J33" s="53">
        <v>5581.03</v>
      </c>
      <c r="K33" s="53">
        <v>8275.93</v>
      </c>
      <c r="L33" s="53">
        <v>4869.87</v>
      </c>
      <c r="M33" s="15">
        <f>SUM(B33:L33)</f>
        <v>36458.53</v>
      </c>
    </row>
    <row r="34" spans="1:13" x14ac:dyDescent="0.25">
      <c r="A34" s="5" t="s">
        <v>24</v>
      </c>
      <c r="B34" s="43">
        <v>197626.89</v>
      </c>
      <c r="C34" s="44">
        <v>180072.72</v>
      </c>
      <c r="D34" s="44">
        <v>155521.81</v>
      </c>
      <c r="E34" s="44">
        <v>236242.83</v>
      </c>
      <c r="F34" s="44">
        <v>142760.54</v>
      </c>
      <c r="G34" s="44">
        <v>240484.13</v>
      </c>
      <c r="H34" s="33">
        <v>248514.74</v>
      </c>
      <c r="I34" s="33">
        <v>191932.73</v>
      </c>
      <c r="J34" s="53">
        <v>223180.54</v>
      </c>
      <c r="K34" s="53">
        <v>206743.37</v>
      </c>
      <c r="L34" s="53">
        <v>254854.68</v>
      </c>
      <c r="M34" s="15">
        <f>SUM(B34:L34)</f>
        <v>2277934.98</v>
      </c>
    </row>
    <row r="35" spans="1:13" x14ac:dyDescent="0.25">
      <c r="A35" s="5" t="s">
        <v>25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33">
        <v>413237.54</v>
      </c>
      <c r="I35" s="28">
        <v>0</v>
      </c>
      <c r="J35" s="28">
        <v>0</v>
      </c>
      <c r="K35" s="28">
        <v>0</v>
      </c>
      <c r="L35" s="28">
        <v>0</v>
      </c>
      <c r="M35" s="15">
        <f>SUM(B35:L35)</f>
        <v>413237.54</v>
      </c>
    </row>
    <row r="36" spans="1:13" x14ac:dyDescent="0.25">
      <c r="A36" s="5" t="s">
        <v>26</v>
      </c>
      <c r="B36" s="28">
        <v>0</v>
      </c>
      <c r="C36" s="28">
        <v>0</v>
      </c>
      <c r="D36" s="44">
        <v>197581.79</v>
      </c>
      <c r="E36" s="44">
        <v>1245806.06</v>
      </c>
      <c r="F36" s="44">
        <v>875088.88</v>
      </c>
      <c r="G36" s="44">
        <v>35046.1</v>
      </c>
      <c r="H36" s="28">
        <v>0</v>
      </c>
      <c r="I36" s="33">
        <v>489869.2</v>
      </c>
      <c r="J36" s="53">
        <v>1411924.44</v>
      </c>
      <c r="K36" s="53">
        <v>431908.91</v>
      </c>
      <c r="L36" s="53">
        <v>828798.68</v>
      </c>
      <c r="M36" s="15">
        <f>SUM(B36:L36)</f>
        <v>5516024.0600000005</v>
      </c>
    </row>
    <row r="37" spans="1:13" x14ac:dyDescent="0.25">
      <c r="A37" s="3" t="s">
        <v>27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 t="s">
        <v>95</v>
      </c>
      <c r="I37" s="28" t="s">
        <v>95</v>
      </c>
      <c r="J37" s="28">
        <v>0</v>
      </c>
      <c r="K37" s="28">
        <v>0</v>
      </c>
      <c r="L37" s="28">
        <v>0</v>
      </c>
      <c r="M37" s="15">
        <f>SUM(B37:L37)</f>
        <v>0</v>
      </c>
    </row>
    <row r="38" spans="1:13" x14ac:dyDescent="0.25">
      <c r="A38" s="5" t="s">
        <v>28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15">
        <f>SUM(B38:L38)</f>
        <v>0</v>
      </c>
    </row>
    <row r="39" spans="1:13" x14ac:dyDescent="0.25">
      <c r="A39" s="5" t="s">
        <v>29</v>
      </c>
      <c r="B39" s="43">
        <v>1532935166.6700001</v>
      </c>
      <c r="C39" s="44">
        <v>1583073692.01</v>
      </c>
      <c r="D39" s="44">
        <v>1558004429.3399999</v>
      </c>
      <c r="E39" s="44">
        <v>1558004429.3399999</v>
      </c>
      <c r="F39" s="44">
        <v>1558004429.3399999</v>
      </c>
      <c r="G39" s="44">
        <v>1558004429.3399999</v>
      </c>
      <c r="H39" s="33">
        <v>1558004429.3399999</v>
      </c>
      <c r="I39" s="33">
        <v>1558004429.3399999</v>
      </c>
      <c r="J39" s="53">
        <v>1558004429.3399999</v>
      </c>
      <c r="K39" s="53">
        <v>1558004429.3399999</v>
      </c>
      <c r="L39" s="53">
        <v>1558004429.3399999</v>
      </c>
      <c r="M39" s="15">
        <f>SUM(B39:L39)</f>
        <v>17138048722.740002</v>
      </c>
    </row>
    <row r="40" spans="1:13" x14ac:dyDescent="0.25">
      <c r="A40" s="5" t="s">
        <v>30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15">
        <f>SUM(B40:L40)</f>
        <v>0</v>
      </c>
    </row>
    <row r="41" spans="1:13" x14ac:dyDescent="0.25">
      <c r="A41" s="5" t="s">
        <v>31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15">
        <f>SUM(B41:L41)</f>
        <v>0</v>
      </c>
    </row>
    <row r="42" spans="1:13" x14ac:dyDescent="0.25">
      <c r="A42" s="5" t="s">
        <v>32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15">
        <f>SUM(B42:L42)</f>
        <v>0</v>
      </c>
    </row>
    <row r="43" spans="1:13" x14ac:dyDescent="0.25">
      <c r="A43" s="5" t="s">
        <v>33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15">
        <f>SUM(B43:L43)</f>
        <v>0</v>
      </c>
    </row>
    <row r="44" spans="1:13" x14ac:dyDescent="0.25">
      <c r="A44" s="5" t="s">
        <v>34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53">
        <v>840572.97</v>
      </c>
      <c r="L44" s="28">
        <v>0</v>
      </c>
      <c r="M44" s="15">
        <f>SUM(B44:L44)</f>
        <v>840572.97</v>
      </c>
    </row>
    <row r="45" spans="1:13" x14ac:dyDescent="0.25">
      <c r="A45" s="5" t="s">
        <v>35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15">
        <f>SUM(B45:L45)</f>
        <v>0</v>
      </c>
    </row>
    <row r="46" spans="1:13" x14ac:dyDescent="0.25">
      <c r="A46" s="3" t="s">
        <v>36</v>
      </c>
      <c r="B46" s="28">
        <v>0</v>
      </c>
      <c r="C46" s="28">
        <v>0</v>
      </c>
      <c r="D46" s="28" t="s">
        <v>95</v>
      </c>
      <c r="E46" s="28">
        <v>0</v>
      </c>
      <c r="F46" s="28">
        <v>0</v>
      </c>
      <c r="G46" s="28" t="s">
        <v>95</v>
      </c>
      <c r="H46" s="28" t="s">
        <v>95</v>
      </c>
      <c r="I46" s="28" t="s">
        <v>95</v>
      </c>
      <c r="J46" s="28" t="s">
        <v>95</v>
      </c>
      <c r="K46" s="28" t="s">
        <v>95</v>
      </c>
      <c r="L46" s="28" t="s">
        <v>95</v>
      </c>
      <c r="M46" s="15">
        <f>SUM(B46:L46)</f>
        <v>0</v>
      </c>
    </row>
    <row r="47" spans="1:13" x14ac:dyDescent="0.25">
      <c r="A47" s="5" t="s">
        <v>37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15">
        <f>SUM(B47:L47)</f>
        <v>0</v>
      </c>
    </row>
    <row r="48" spans="1:13" x14ac:dyDescent="0.25">
      <c r="A48" s="5" t="s">
        <v>38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15">
        <f>SUM(B48:L48)</f>
        <v>0</v>
      </c>
    </row>
    <row r="49" spans="1:13" x14ac:dyDescent="0.25">
      <c r="A49" s="5" t="s">
        <v>39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15">
        <f>SUM(B49:L49)</f>
        <v>0</v>
      </c>
    </row>
    <row r="50" spans="1:13" x14ac:dyDescent="0.25">
      <c r="A50" s="5" t="s">
        <v>40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15">
        <f>SUM(B50:L50)</f>
        <v>0</v>
      </c>
    </row>
    <row r="51" spans="1:13" x14ac:dyDescent="0.25">
      <c r="A51" s="5" t="s">
        <v>41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15">
        <f>SUM(B51:L51)</f>
        <v>0</v>
      </c>
    </row>
    <row r="52" spans="1:13" x14ac:dyDescent="0.25">
      <c r="A52" s="5" t="s">
        <v>42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15">
        <f>SUM(B52:L52)</f>
        <v>0</v>
      </c>
    </row>
    <row r="53" spans="1:13" x14ac:dyDescent="0.25">
      <c r="A53" s="3" t="s">
        <v>43</v>
      </c>
      <c r="B53" s="28">
        <v>0</v>
      </c>
      <c r="C53" s="28">
        <v>0</v>
      </c>
      <c r="D53" s="28" t="s">
        <v>95</v>
      </c>
      <c r="E53" s="28">
        <v>0</v>
      </c>
      <c r="F53" s="28">
        <v>0</v>
      </c>
      <c r="G53" s="28" t="s">
        <v>95</v>
      </c>
      <c r="H53" s="28" t="s">
        <v>95</v>
      </c>
      <c r="I53" s="28" t="s">
        <v>95</v>
      </c>
      <c r="J53" s="28" t="s">
        <v>95</v>
      </c>
      <c r="K53" s="28" t="s">
        <v>95</v>
      </c>
      <c r="L53" s="28" t="s">
        <v>95</v>
      </c>
      <c r="M53" s="15">
        <f>SUM(B53:L53)</f>
        <v>0</v>
      </c>
    </row>
    <row r="54" spans="1:13" x14ac:dyDescent="0.25">
      <c r="A54" s="5" t="s">
        <v>44</v>
      </c>
      <c r="B54" s="28">
        <v>0</v>
      </c>
      <c r="C54" s="28">
        <v>0</v>
      </c>
      <c r="D54" s="44">
        <v>4200203.1399999997</v>
      </c>
      <c r="E54" s="44">
        <v>794982.23</v>
      </c>
      <c r="F54" s="44">
        <v>4213066.3499999996</v>
      </c>
      <c r="G54" s="44">
        <v>169409.81</v>
      </c>
      <c r="H54" s="33">
        <v>175109.64</v>
      </c>
      <c r="I54" s="33">
        <v>218357.97</v>
      </c>
      <c r="J54" s="53">
        <v>15163</v>
      </c>
      <c r="K54" s="53">
        <v>649106.9</v>
      </c>
      <c r="L54" s="53">
        <v>12816052.869999999</v>
      </c>
      <c r="M54" s="15">
        <f>SUM(B54:L54)</f>
        <v>23251451.91</v>
      </c>
    </row>
    <row r="55" spans="1:13" x14ac:dyDescent="0.25">
      <c r="A55" s="5" t="s">
        <v>45</v>
      </c>
      <c r="B55" s="28">
        <v>0</v>
      </c>
      <c r="C55" s="28">
        <v>0</v>
      </c>
      <c r="D55" s="28">
        <v>0</v>
      </c>
      <c r="E55" s="28">
        <v>0</v>
      </c>
      <c r="F55" s="44">
        <v>39259.660000000003</v>
      </c>
      <c r="G55" s="28">
        <v>0</v>
      </c>
      <c r="H55" s="28">
        <v>0</v>
      </c>
      <c r="I55" s="33">
        <v>392000</v>
      </c>
      <c r="J55" s="28">
        <v>0</v>
      </c>
      <c r="K55" s="53">
        <v>124254</v>
      </c>
      <c r="L55" s="53">
        <v>-124254</v>
      </c>
      <c r="M55" s="15">
        <f>SUM(B55:L55)</f>
        <v>431259.66000000003</v>
      </c>
    </row>
    <row r="56" spans="1:13" x14ac:dyDescent="0.25">
      <c r="A56" s="5" t="s">
        <v>46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53">
        <v>0</v>
      </c>
      <c r="M56" s="15">
        <f>SUM(B56:L56)</f>
        <v>0</v>
      </c>
    </row>
    <row r="57" spans="1:13" x14ac:dyDescent="0.25">
      <c r="A57" s="5" t="s">
        <v>47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3">
        <v>2408749</v>
      </c>
      <c r="J57" s="28">
        <v>0</v>
      </c>
      <c r="K57" s="28">
        <v>0</v>
      </c>
      <c r="L57" s="28">
        <v>0</v>
      </c>
      <c r="M57" s="15">
        <f>SUM(B57:L57)</f>
        <v>2408749</v>
      </c>
    </row>
    <row r="58" spans="1:13" x14ac:dyDescent="0.25">
      <c r="A58" s="5" t="s">
        <v>48</v>
      </c>
      <c r="B58" s="28">
        <v>0</v>
      </c>
      <c r="C58" s="44">
        <v>155000</v>
      </c>
      <c r="D58" s="44">
        <v>1434397.52</v>
      </c>
      <c r="E58" s="44">
        <v>1545567.61</v>
      </c>
      <c r="F58" s="44">
        <v>6973638.5999999996</v>
      </c>
      <c r="G58" s="44">
        <v>2209511.96</v>
      </c>
      <c r="H58" s="28">
        <v>0</v>
      </c>
      <c r="I58" s="33">
        <v>2054884.51</v>
      </c>
      <c r="J58" s="53">
        <v>265441</v>
      </c>
      <c r="K58" s="53">
        <v>22031.83</v>
      </c>
      <c r="L58" s="53">
        <v>1908571.49</v>
      </c>
      <c r="M58" s="15">
        <f>SUM(B58:L58)</f>
        <v>16569044.520000001</v>
      </c>
    </row>
    <row r="59" spans="1:13" x14ac:dyDescent="0.25">
      <c r="A59" s="5" t="s">
        <v>49</v>
      </c>
      <c r="B59" s="28">
        <v>0</v>
      </c>
      <c r="C59" s="28">
        <v>0</v>
      </c>
      <c r="D59" s="28">
        <v>0</v>
      </c>
      <c r="E59" s="28">
        <v>0</v>
      </c>
      <c r="F59" s="44">
        <v>28485.200000000001</v>
      </c>
      <c r="G59" s="28">
        <v>0</v>
      </c>
      <c r="H59" s="28">
        <v>0</v>
      </c>
      <c r="I59" s="28">
        <v>0</v>
      </c>
      <c r="J59" s="28">
        <v>0</v>
      </c>
      <c r="K59" s="53">
        <v>1547017.76</v>
      </c>
      <c r="L59" s="53">
        <v>-1547017.76</v>
      </c>
      <c r="M59" s="15">
        <f>SUM(B59:L59)</f>
        <v>28485.199999999953</v>
      </c>
    </row>
    <row r="60" spans="1:13" x14ac:dyDescent="0.25">
      <c r="A60" s="5" t="s">
        <v>50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15">
        <f>SUM(B60:L60)</f>
        <v>0</v>
      </c>
    </row>
    <row r="61" spans="1:13" x14ac:dyDescent="0.25">
      <c r="A61" s="5" t="s">
        <v>51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15">
        <f>SUM(B61:L61)</f>
        <v>0</v>
      </c>
    </row>
    <row r="62" spans="1:13" x14ac:dyDescent="0.25">
      <c r="A62" s="5" t="s">
        <v>52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15">
        <f>SUM(B62:L62)</f>
        <v>0</v>
      </c>
    </row>
    <row r="63" spans="1:13" x14ac:dyDescent="0.25">
      <c r="A63" s="3" t="s">
        <v>53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15">
        <f>SUM(B63:L63)</f>
        <v>0</v>
      </c>
    </row>
    <row r="64" spans="1:13" x14ac:dyDescent="0.25">
      <c r="A64" s="5" t="s">
        <v>54</v>
      </c>
      <c r="B64" s="28">
        <v>0</v>
      </c>
      <c r="C64" s="28">
        <v>0</v>
      </c>
      <c r="D64" s="28">
        <v>0</v>
      </c>
      <c r="E64" s="28">
        <v>0</v>
      </c>
      <c r="F64" s="44">
        <v>4927137.84</v>
      </c>
      <c r="G64" s="28">
        <v>0</v>
      </c>
      <c r="H64" s="33">
        <v>1017618.53</v>
      </c>
      <c r="I64" s="28">
        <v>0</v>
      </c>
      <c r="J64" s="28">
        <v>0</v>
      </c>
      <c r="K64" s="53">
        <v>3052855.6</v>
      </c>
      <c r="L64" s="28">
        <v>0</v>
      </c>
      <c r="M64" s="15">
        <f>SUM(B64:L64)</f>
        <v>8997611.9700000007</v>
      </c>
    </row>
    <row r="65" spans="1:13" x14ac:dyDescent="0.25">
      <c r="A65" s="5" t="s">
        <v>55</v>
      </c>
      <c r="B65" s="28">
        <v>0</v>
      </c>
      <c r="C65" s="28">
        <v>0</v>
      </c>
      <c r="D65" s="28">
        <v>0</v>
      </c>
      <c r="E65" s="28">
        <v>0</v>
      </c>
      <c r="F65" s="44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15">
        <f>SUM(B65:L65)</f>
        <v>0</v>
      </c>
    </row>
    <row r="66" spans="1:13" x14ac:dyDescent="0.25">
      <c r="A66" s="5" t="s">
        <v>56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15">
        <f>SUM(B66:L66)</f>
        <v>0</v>
      </c>
    </row>
    <row r="67" spans="1:13" x14ac:dyDescent="0.25">
      <c r="A67" s="5" t="s">
        <v>57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15">
        <f>SUM(B67:L67)</f>
        <v>0</v>
      </c>
    </row>
    <row r="68" spans="1:13" x14ac:dyDescent="0.25">
      <c r="A68" s="3" t="s">
        <v>58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15">
        <f>SUM(B68:L68)</f>
        <v>0</v>
      </c>
    </row>
    <row r="69" spans="1:13" x14ac:dyDescent="0.25">
      <c r="A69" s="5" t="s">
        <v>59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15">
        <f>SUM(B69:L69)</f>
        <v>0</v>
      </c>
    </row>
    <row r="70" spans="1:13" x14ac:dyDescent="0.25">
      <c r="A70" s="5" t="s">
        <v>60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15">
        <f>SUM(B70:L70)</f>
        <v>0</v>
      </c>
    </row>
    <row r="71" spans="1:13" x14ac:dyDescent="0.25">
      <c r="A71" s="3" t="s">
        <v>61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15">
        <f>SUM(B71:L71)</f>
        <v>0</v>
      </c>
    </row>
    <row r="72" spans="1:13" x14ac:dyDescent="0.25">
      <c r="A72" s="5" t="s">
        <v>62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15">
        <f>SUM(B72:L72)</f>
        <v>0</v>
      </c>
    </row>
    <row r="73" spans="1:13" x14ac:dyDescent="0.25">
      <c r="A73" s="5" t="s">
        <v>63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15">
        <f>SUM(B73:L73)</f>
        <v>0</v>
      </c>
    </row>
    <row r="74" spans="1:13" x14ac:dyDescent="0.25">
      <c r="A74" s="5" t="s">
        <v>64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15">
        <f>SUM(B74:L74)</f>
        <v>0</v>
      </c>
    </row>
    <row r="75" spans="1:13" x14ac:dyDescent="0.25">
      <c r="A75" s="1" t="s">
        <v>68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15">
        <f>SUM(B75:L75)</f>
        <v>0</v>
      </c>
    </row>
    <row r="76" spans="1:13" x14ac:dyDescent="0.25">
      <c r="A76" s="3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15">
        <f>SUM(B76:L76)</f>
        <v>0</v>
      </c>
    </row>
    <row r="77" spans="1:13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15">
        <f>SUM(B77:L77)</f>
        <v>0</v>
      </c>
    </row>
    <row r="78" spans="1:13" ht="15.75" x14ac:dyDescent="0.25">
      <c r="A78" s="5" t="s">
        <v>71</v>
      </c>
      <c r="B78" s="28">
        <v>0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5">
        <f>SUM(B78:L78)</f>
        <v>0</v>
      </c>
    </row>
    <row r="79" spans="1:13" ht="15.75" x14ac:dyDescent="0.25">
      <c r="A79" s="3" t="s">
        <v>72</v>
      </c>
      <c r="B79" s="28">
        <v>0</v>
      </c>
      <c r="C79" s="12">
        <v>0</v>
      </c>
      <c r="D79" s="12">
        <v>0</v>
      </c>
      <c r="E79" s="28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5">
        <f>SUM(B79:L79)</f>
        <v>0</v>
      </c>
    </row>
    <row r="80" spans="1:13" ht="15.75" x14ac:dyDescent="0.25">
      <c r="A80" s="5" t="s">
        <v>73</v>
      </c>
      <c r="B80" s="28">
        <v>0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5">
        <f>SUM(B80:L80)</f>
        <v>0</v>
      </c>
    </row>
    <row r="81" spans="1:13" ht="15.75" x14ac:dyDescent="0.25">
      <c r="A81" s="5" t="s">
        <v>74</v>
      </c>
      <c r="B81" s="28">
        <v>0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5">
        <f>SUM(B81:L81)</f>
        <v>0</v>
      </c>
    </row>
    <row r="82" spans="1:13" ht="15.75" x14ac:dyDescent="0.25">
      <c r="A82" s="3" t="s">
        <v>75</v>
      </c>
      <c r="B82" s="28">
        <v>0</v>
      </c>
      <c r="C82" s="12">
        <v>0</v>
      </c>
      <c r="D82" s="12">
        <v>0</v>
      </c>
      <c r="E82" s="28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5">
        <f>SUM(B82:L82)</f>
        <v>0</v>
      </c>
    </row>
    <row r="83" spans="1:13" x14ac:dyDescent="0.25">
      <c r="A83" s="5" t="s">
        <v>76</v>
      </c>
      <c r="B83" s="28">
        <v>0</v>
      </c>
      <c r="C83" s="13">
        <v>0</v>
      </c>
      <c r="D83" s="13">
        <v>0</v>
      </c>
      <c r="E83" s="28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5">
        <f>SUM(B83:L83)</f>
        <v>0</v>
      </c>
    </row>
    <row r="84" spans="1:13" s="78" customFormat="1" x14ac:dyDescent="0.25">
      <c r="A84" s="74" t="s">
        <v>65</v>
      </c>
      <c r="B84" s="75">
        <f>SUM(B12:B83)</f>
        <v>1568378256.51</v>
      </c>
      <c r="C84" s="75">
        <f t="shared" ref="C84:M84" si="0">SUM(C12:C83)</f>
        <v>1615938097.3399999</v>
      </c>
      <c r="D84" s="75">
        <f t="shared" si="0"/>
        <v>1599252046.49</v>
      </c>
      <c r="E84" s="75">
        <f t="shared" si="0"/>
        <v>1623378169.3599999</v>
      </c>
      <c r="F84" s="75">
        <f t="shared" si="0"/>
        <v>1615415160.2299998</v>
      </c>
      <c r="G84" s="75">
        <f t="shared" si="0"/>
        <v>1617071657.8599999</v>
      </c>
      <c r="H84" s="75">
        <f t="shared" si="0"/>
        <v>1615125420.23</v>
      </c>
      <c r="I84" s="76">
        <f t="shared" si="0"/>
        <v>1618425722.8799999</v>
      </c>
      <c r="J84" s="77">
        <f t="shared" si="0"/>
        <v>1603787669.8199999</v>
      </c>
      <c r="K84" s="75">
        <f t="shared" si="0"/>
        <v>1649861995.77</v>
      </c>
      <c r="L84" s="75">
        <f t="shared" si="0"/>
        <v>1642791765.4899998</v>
      </c>
      <c r="M84" s="75">
        <f t="shared" si="0"/>
        <v>17769425961.980003</v>
      </c>
    </row>
    <row r="85" spans="1:13" x14ac:dyDescent="0.25">
      <c r="C85" s="16">
        <f>+C84-'P2 Presupuesto Aprobado-Ejec '!E84</f>
        <v>0</v>
      </c>
      <c r="D85" s="15">
        <f>+D84-[2]RefCCPCuenta!$C$3</f>
        <v>0</v>
      </c>
      <c r="F85" s="40">
        <f>+F84-[4]RefCCPCuenta!$C$3</f>
        <v>0</v>
      </c>
      <c r="H85" s="15">
        <f>+H84-'P2 Presupuesto Aprobado-Ejec '!J84</f>
        <v>0</v>
      </c>
      <c r="I85" s="15">
        <f>+I84-'P2 Presupuesto Aprobado-Ejec '!K84</f>
        <v>0</v>
      </c>
      <c r="J85" s="15">
        <f>+J84-'P2 Presupuesto Aprobado-Ejec '!L84</f>
        <v>0</v>
      </c>
      <c r="K85" s="25">
        <f>+K84-[8]RefCCPCuenta!$C$3</f>
        <v>0</v>
      </c>
      <c r="L85" s="31">
        <f>+L84-[9]RefCCPCuenta!$C$3</f>
        <v>0</v>
      </c>
      <c r="M85" s="15">
        <f>+M84-'P2 Presupuesto Aprobado-Ejec '!O84</f>
        <v>0</v>
      </c>
    </row>
    <row r="86" spans="1:13" x14ac:dyDescent="0.25">
      <c r="A86" t="s">
        <v>103</v>
      </c>
      <c r="C86"/>
      <c r="F86" s="15" t="s">
        <v>95</v>
      </c>
      <c r="G86" s="33"/>
      <c r="H86" s="15" t="s">
        <v>95</v>
      </c>
      <c r="K86" s="24"/>
      <c r="L86" s="31"/>
      <c r="M86" s="15"/>
    </row>
    <row r="87" spans="1:13" ht="15.75" x14ac:dyDescent="0.25">
      <c r="A87" t="s">
        <v>105</v>
      </c>
      <c r="B87" s="16"/>
      <c r="D87" s="14"/>
      <c r="E87" s="14"/>
      <c r="F87" s="14"/>
      <c r="G87" s="14"/>
      <c r="H87" s="14"/>
      <c r="K87" s="25"/>
      <c r="M87" s="39" t="s">
        <v>95</v>
      </c>
    </row>
    <row r="88" spans="1:13" ht="15.75" x14ac:dyDescent="0.25">
      <c r="A88" t="s">
        <v>106</v>
      </c>
      <c r="B88" s="16"/>
      <c r="D88" s="16"/>
      <c r="E88" s="14"/>
      <c r="F88" s="14"/>
      <c r="G88" s="14"/>
      <c r="H88" s="14"/>
      <c r="K88" s="26"/>
      <c r="M88" s="39"/>
    </row>
    <row r="89" spans="1:13" ht="15.75" x14ac:dyDescent="0.25">
      <c r="B89" s="16"/>
      <c r="D89" s="16"/>
      <c r="E89" s="14"/>
      <c r="F89" s="14"/>
      <c r="G89" s="14"/>
      <c r="H89" s="14"/>
      <c r="K89" s="25"/>
    </row>
    <row r="90" spans="1:13" ht="15.75" x14ac:dyDescent="0.25">
      <c r="B90" s="16" t="s">
        <v>95</v>
      </c>
      <c r="D90" s="16"/>
      <c r="E90" s="14"/>
      <c r="F90" s="14"/>
      <c r="G90" s="14"/>
      <c r="H90" s="14"/>
      <c r="K90" s="27"/>
    </row>
    <row r="91" spans="1:13" ht="15.75" x14ac:dyDescent="0.25">
      <c r="B91" s="16"/>
      <c r="D91" s="16"/>
      <c r="E91" s="14"/>
      <c r="F91" s="14"/>
      <c r="G91" s="14"/>
      <c r="H91" s="14"/>
    </row>
    <row r="92" spans="1:13" ht="15.75" x14ac:dyDescent="0.25">
      <c r="A92" s="17"/>
      <c r="B92" s="18"/>
      <c r="D92" s="16"/>
      <c r="E92" s="14"/>
      <c r="F92" s="14"/>
      <c r="G92" s="14"/>
      <c r="H92" s="14"/>
    </row>
    <row r="93" spans="1:13" ht="15.75" x14ac:dyDescent="0.25">
      <c r="A93" s="54" t="s">
        <v>96</v>
      </c>
      <c r="B93" s="54"/>
      <c r="D93" s="16"/>
      <c r="E93" s="14"/>
      <c r="F93" s="14"/>
      <c r="G93" s="14"/>
      <c r="H93" s="14"/>
    </row>
    <row r="94" spans="1:13" ht="15.75" x14ac:dyDescent="0.25">
      <c r="A94" s="54" t="s">
        <v>97</v>
      </c>
      <c r="B94" s="54"/>
      <c r="D94" s="16"/>
      <c r="E94" s="14"/>
      <c r="F94" s="14"/>
      <c r="G94" s="14"/>
      <c r="H94" s="14"/>
    </row>
    <row r="95" spans="1:13" x14ac:dyDescent="0.25">
      <c r="C95"/>
    </row>
    <row r="96" spans="1:13" x14ac:dyDescent="0.25">
      <c r="C96"/>
    </row>
    <row r="97" spans="1:11" x14ac:dyDescent="0.25">
      <c r="C97"/>
    </row>
    <row r="98" spans="1:11" x14ac:dyDescent="0.25">
      <c r="C98"/>
    </row>
    <row r="99" spans="1:11" ht="15.75" x14ac:dyDescent="0.25">
      <c r="A99" s="19" t="s">
        <v>98</v>
      </c>
      <c r="B99" s="16"/>
      <c r="D99" s="16"/>
      <c r="E99" s="14"/>
      <c r="F99" s="14"/>
      <c r="G99" s="14"/>
      <c r="H99" s="14"/>
      <c r="I99" s="16"/>
      <c r="J99" s="16"/>
      <c r="K99" s="16"/>
    </row>
    <row r="100" spans="1:11" ht="20.25" customHeight="1" x14ac:dyDescent="0.25">
      <c r="A100" s="20" t="s">
        <v>99</v>
      </c>
      <c r="B100" s="21"/>
      <c r="C100" s="21"/>
      <c r="D100" s="16"/>
      <c r="E100" s="14"/>
      <c r="F100" s="14"/>
      <c r="G100" s="14"/>
      <c r="H100" s="14"/>
      <c r="I100" s="16"/>
      <c r="J100" s="16"/>
      <c r="K100" s="16"/>
    </row>
    <row r="101" spans="1:11" ht="19.5" customHeight="1" x14ac:dyDescent="0.25">
      <c r="A101" s="22" t="s">
        <v>100</v>
      </c>
      <c r="C101"/>
      <c r="E101" s="14"/>
      <c r="F101" s="14"/>
      <c r="G101" s="14"/>
      <c r="H101" s="14"/>
      <c r="I101" s="16"/>
      <c r="J101" s="16"/>
      <c r="K101" s="16"/>
    </row>
  </sheetData>
  <mergeCells count="7">
    <mergeCell ref="A3:M3"/>
    <mergeCell ref="A4:M4"/>
    <mergeCell ref="A5:M5"/>
    <mergeCell ref="A6:M6"/>
    <mergeCell ref="A7:M7"/>
    <mergeCell ref="A94:B94"/>
    <mergeCell ref="A93:B93"/>
  </mergeCells>
  <pageMargins left="0.25" right="0.25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2023-12-20T15:16:18Z</cp:lastPrinted>
  <dcterms:created xsi:type="dcterms:W3CDTF">2021-07-29T18:58:50Z</dcterms:created>
  <dcterms:modified xsi:type="dcterms:W3CDTF">2023-12-20T15:16:38Z</dcterms:modified>
</cp:coreProperties>
</file>