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6\Presupuesto\"/>
    </mc:Choice>
  </mc:AlternateContent>
  <bookViews>
    <workbookView xWindow="120" yWindow="60" windowWidth="12120" windowHeight="8880" activeTab="3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ejecucion!$A$1:$F$170</definedName>
    <definedName name="_xlnm.Print_Area" localSheetId="3">resumen!$A$1:$G$33</definedName>
    <definedName name="_xlnm.Print_Titles" localSheetId="2">ejecucion!$1:$21</definedName>
    <definedName name="_xlnm.Print_Titles" localSheetId="3">resumen!$1:$13</definedName>
  </definedNames>
  <calcPr calcId="152511"/>
</workbook>
</file>

<file path=xl/calcChain.xml><?xml version="1.0" encoding="utf-8"?>
<calcChain xmlns="http://schemas.openxmlformats.org/spreadsheetml/2006/main">
  <c r="E135" i="7" l="1"/>
  <c r="F17" i="7"/>
  <c r="E88" i="7"/>
  <c r="E103" i="7"/>
  <c r="E131" i="7"/>
  <c r="G22" i="8"/>
  <c r="E141" i="7"/>
  <c r="E140" i="7" s="1"/>
  <c r="F148" i="7" s="1"/>
  <c r="H193" i="7" s="1"/>
  <c r="E125" i="7"/>
  <c r="E25" i="7"/>
  <c r="E85" i="7"/>
  <c r="E133" i="7"/>
  <c r="E152" i="7"/>
  <c r="E108" i="7"/>
  <c r="E70" i="7"/>
  <c r="E44" i="7"/>
  <c r="E33" i="7"/>
  <c r="E63" i="7"/>
  <c r="E161" i="7"/>
  <c r="E98" i="7"/>
  <c r="E157" i="7"/>
  <c r="E50" i="7"/>
  <c r="E150" i="7"/>
  <c r="E120" i="7"/>
  <c r="F123" i="7" s="1"/>
  <c r="H191" i="7" s="1"/>
  <c r="E111" i="7"/>
  <c r="E66" i="7"/>
  <c r="E53" i="7"/>
  <c r="E23" i="7"/>
  <c r="E59" i="7"/>
  <c r="E94" i="7"/>
  <c r="E82" i="7"/>
  <c r="E55" i="7"/>
  <c r="G187" i="7"/>
  <c r="E38" i="7"/>
  <c r="F18" i="7"/>
  <c r="H187" i="7" s="1"/>
  <c r="E124" i="7" l="1"/>
  <c r="E156" i="7"/>
  <c r="F163" i="7" s="1"/>
  <c r="H195" i="7" s="1"/>
  <c r="E119" i="7"/>
  <c r="H192" i="7"/>
  <c r="E22" i="7"/>
  <c r="H188" i="7" s="1"/>
  <c r="G23" i="8"/>
  <c r="E149" i="7"/>
  <c r="F155" i="7" s="1"/>
  <c r="H194" i="7" s="1"/>
  <c r="E81" i="7"/>
  <c r="F118" i="7" s="1"/>
  <c r="E43" i="7"/>
  <c r="F80" i="7" s="1"/>
  <c r="F139" i="7" l="1"/>
  <c r="F42" i="7"/>
  <c r="H190" i="7"/>
  <c r="H189" i="7"/>
  <c r="F165" i="7" l="1"/>
  <c r="G26" i="8" s="1"/>
  <c r="G27" i="8" s="1"/>
  <c r="H198" i="7"/>
  <c r="I188" i="7" s="1"/>
  <c r="F166" i="7" l="1"/>
  <c r="F171" i="7" s="1"/>
  <c r="I195" i="7"/>
  <c r="I190" i="7"/>
  <c r="I192" i="7"/>
  <c r="H199" i="7"/>
  <c r="I189" i="7"/>
  <c r="I194" i="7"/>
  <c r="I191" i="7" l="1"/>
  <c r="I193" i="7"/>
  <c r="I198" i="7" l="1"/>
</calcChain>
</file>

<file path=xl/sharedStrings.xml><?xml version="1.0" encoding="utf-8"?>
<sst xmlns="http://schemas.openxmlformats.org/spreadsheetml/2006/main" count="189" uniqueCount="181">
  <si>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</si>
  <si>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</si>
  <si>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</si>
  <si>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</si>
  <si>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</si>
  <si>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</si>
  <si>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</si>
  <si>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</si>
  <si>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</si>
  <si>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</si>
  <si>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</si>
  <si>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</si>
  <si>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</si>
  <si>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</si>
  <si>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</si>
  <si>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</si>
  <si>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</si>
  <si>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</si>
  <si>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</si>
  <si>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</si>
  <si>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</si>
  <si>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</si>
  <si>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</si>
  <si>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</si>
  <si>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</si>
  <si>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</si>
  <si>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</si>
  <si>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</si>
  <si>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</si>
  <si>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</si>
  <si>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</si>
  <si>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</si>
  <si>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</si>
  <si>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</si>
  <si>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</si>
  <si>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</si>
  <si>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</si>
  <si>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</si>
  <si>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</si>
  <si>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</si>
  <si>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</si>
  <si>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</si>
  <si>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</si>
  <si>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</si>
  <si>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</si>
  <si>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</si>
  <si>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</si>
  <si>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</si>
  <si>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</si>
  <si>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</si>
  <si>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</si>
  <si>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</si>
  <si>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</si>
  <si>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</si>
  <si>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</si>
  <si>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Viáticos dentro del país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</si>
  <si>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</si>
  <si>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</si>
  <si>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</si>
  <si>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</si>
  <si>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</si>
  <si>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</si>
  <si>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</si>
  <si>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</si>
  <si>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</si>
  <si>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</si>
  <si>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</si>
  <si>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</si>
  <si>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</si>
  <si>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</si>
  <si>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</si>
  <si>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</si>
  <si>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</si>
  <si>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</si>
  <si>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</si>
  <si>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</si>
  <si>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</si>
  <si>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</si>
  <si>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</si>
  <si>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</si>
  <si>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</si>
  <si>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</si>
  <si>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</si>
  <si>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</si>
  <si>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</si>
  <si>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</si>
  <si>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</si>
  <si>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</si>
  <si>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</si>
  <si>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</si>
  <si>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</si>
  <si>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</si>
  <si>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</si>
  <si>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</si>
  <si>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</si>
  <si>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</si>
  <si>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</si>
  <si>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</si>
  <si>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</si>
  <si>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</si>
  <si>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</si>
  <si>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</si>
  <si>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</si>
  <si>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</si>
  <si>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</si>
  <si>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</si>
  <si>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</si>
  <si>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</si>
  <si>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</si>
  <si>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</si>
  <si>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</si>
  <si>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</si>
  <si>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</si>
  <si>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</si>
  <si>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</si>
  <si>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</si>
  <si>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</si>
  <si>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</si>
  <si>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</si>
  <si>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</si>
  <si>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</si>
  <si>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</si>
  <si>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</si>
  <si>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</si>
  <si>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</si>
  <si>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</si>
  <si>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</si>
  <si>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</si>
  <si>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</si>
  <si>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</si>
  <si>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</si>
  <si>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</si>
  <si>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</si>
  <si>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</si>
  <si>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</si>
  <si>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</si>
  <si>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</si>
  <si>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</si>
  <si>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</si>
  <si>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</si>
  <si>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</si>
  <si>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</si>
  <si>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</si>
  <si>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</si>
  <si>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</si>
  <si>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</si>
  <si>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</si>
  <si>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</si>
  <si>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</si>
  <si>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</si>
  <si>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</si>
  <si>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</si>
  <si>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</si>
  <si>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</si>
  <si>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</si>
  <si>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</si>
  <si>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</si>
  <si>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</si>
  <si>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</si>
  <si>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</si>
  <si>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</si>
  <si>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</si>
  <si>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</si>
  <si>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</si>
  <si>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</si>
  <si>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EJECUCIÓN PRESUPUESTARIA,  2016</t>
  </si>
  <si>
    <t xml:space="preserve">                        “Año del fomento de la vivienda”</t>
  </si>
  <si>
    <t xml:space="preserve">                                    “Año del fomento de la vivienda”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</si>
  <si>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</si>
  <si>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</si>
  <si>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</si>
  <si>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</si>
  <si>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</si>
  <si>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Servicios funerarios y conexos</t>
  </si>
  <si>
    <t>Período del 01/12/2016 al 31/12/2016</t>
  </si>
  <si>
    <t>BALANCE DISPONIBLE PARA COMPROMISOS PENDIENTES AL 30/11/2016</t>
  </si>
  <si>
    <t>TOTAL INGRESOS POR PARTIDAS PRESUPUESTARIAS DICIEMBRE 2016</t>
  </si>
  <si>
    <t>Del 1ro. De diciembre al 31, 2016</t>
  </si>
  <si>
    <t xml:space="preserve"> - Balance disponible al 30/11/2016</t>
  </si>
  <si>
    <t>BALANCE  DISPONIBLE AL 31/12/2016</t>
  </si>
  <si>
    <t>Licencias de informaticas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</si>
</sst>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0.0%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43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43" fontId="3" fillId="0" borderId="0" xfId="2" applyFont="1" applyBorder="1"/>
    <xf numFmtId="0" fontId="2" fillId="0" borderId="0" xfId="0" applyFont="1" applyBorder="1" applyAlignment="1">
      <alignment horizontal="left"/>
    </xf>
    <xf numFmtId="43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43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43" fontId="3" fillId="0" borderId="0" xfId="2" applyFont="1" applyFill="1"/>
    <xf numFmtId="166" fontId="3" fillId="0" borderId="0" xfId="4" applyNumberFormat="1" applyFont="1" applyAlignment="1">
      <alignment wrapText="1"/>
    </xf>
    <xf numFmtId="43" fontId="5" fillId="0" borderId="0" xfId="2" applyFont="1" applyBorder="1" applyAlignment="1">
      <alignment horizontal="center"/>
    </xf>
    <xf numFmtId="9" fontId="3" fillId="0" borderId="0" xfId="4" applyFont="1"/>
    <xf numFmtId="43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43" fontId="14" fillId="0" borderId="0" xfId="2" applyFont="1" applyBorder="1"/>
    <xf numFmtId="43" fontId="2" fillId="0" borderId="0" xfId="2" applyFont="1" applyFill="1"/>
    <xf numFmtId="43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164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3" fillId="3" borderId="0" xfId="1" applyFont="1" applyFill="1" applyBorder="1" applyAlignment="1">
      <alignment horizontal="right"/>
    </xf>
    <xf numFmtId="43" fontId="5" fillId="3" borderId="4" xfId="2" applyFont="1" applyFill="1" applyBorder="1"/>
    <xf numFmtId="43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164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3" fillId="0" borderId="0" xfId="2" applyFont="1" applyFill="1" applyBorder="1"/>
    <xf numFmtId="43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164" fontId="3" fillId="0" borderId="0" xfId="2" applyNumberFormat="1" applyFont="1" applyBorder="1"/>
    <xf numFmtId="164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164" fontId="3" fillId="0" borderId="0" xfId="1" applyFont="1" applyFill="1"/>
    <xf numFmtId="164" fontId="0" fillId="0" borderId="0" xfId="1" applyFont="1"/>
    <xf numFmtId="164" fontId="17" fillId="0" borderId="0" xfId="1" applyFont="1" applyFill="1" applyBorder="1" applyAlignment="1">
      <alignment vertical="center"/>
    </xf>
    <xf numFmtId="164" fontId="2" fillId="4" borderId="0" xfId="1" applyFont="1" applyFill="1" applyBorder="1" applyAlignment="1">
      <alignment vertical="center" wrapText="1"/>
    </xf>
    <xf numFmtId="164" fontId="3" fillId="2" borderId="0" xfId="1" applyFont="1" applyFill="1" applyBorder="1" applyAlignment="1">
      <alignment vertical="center" wrapText="1"/>
    </xf>
    <xf numFmtId="164" fontId="3" fillId="0" borderId="0" xfId="1" applyFont="1" applyFill="1" applyBorder="1" applyAlignment="1">
      <alignment vertical="center" wrapText="1"/>
    </xf>
    <xf numFmtId="164" fontId="3" fillId="0" borderId="0" xfId="2" applyNumberFormat="1" applyFont="1"/>
    <xf numFmtId="0" fontId="1" fillId="0" borderId="0" xfId="0" applyFont="1" applyBorder="1" applyAlignment="1">
      <alignment horizontal="left"/>
    </xf>
    <xf numFmtId="164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164" fontId="2" fillId="4" borderId="0" xfId="1" applyFont="1" applyFill="1" applyBorder="1" applyAlignment="1">
      <alignment vertical="center"/>
    </xf>
    <xf numFmtId="39" fontId="13" fillId="0" borderId="0" xfId="2" applyNumberFormat="1" applyFont="1" applyBorder="1" applyAlignment="1"/>
    <xf numFmtId="14" fontId="2" fillId="0" borderId="0" xfId="2" applyNumberFormat="1" applyFont="1" applyAlignment="1">
      <alignment horizontal="center"/>
    </xf>
    <xf numFmtId="43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left" vertical="top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DICIEMBRE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ejecucion!$G$188:$G$192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ejecucion!$H$188:$H$192</c:f>
              <c:numCache>
                <c:formatCode>_(* #,##0.00_);_(* \(#,##0.00\);_(* "-"??_);_(@_)</c:formatCode>
                <c:ptCount val="5"/>
                <c:pt idx="0">
                  <c:v>20111600.600000001</c:v>
                </c:pt>
                <c:pt idx="1">
                  <c:v>6976082.9999999991</c:v>
                </c:pt>
                <c:pt idx="2">
                  <c:v>501869.29000000004</c:v>
                </c:pt>
                <c:pt idx="3">
                  <c:v>169538.5</c:v>
                </c:pt>
                <c:pt idx="4">
                  <c:v>2388546.3000000003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9"/>
          <c:y val="0.39634725850199515"/>
          <c:w val="0.26220824806537713"/>
          <c:h val="0.32807847706387749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DICIEMBRE 2016</a:t>
            </a:r>
          </a:p>
        </c:rich>
      </c:tx>
      <c:layout>
        <c:manualLayout>
          <c:xMode val="edge"/>
          <c:yMode val="edge"/>
          <c:x val="0.20877468485453404"/>
          <c:y val="1.346801346801346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ejecucion!$G$188:$G$195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ejecucion!$H$188:$H$195</c:f>
              <c:numCache>
                <c:formatCode>_(* #,##0.00_);_(* \(#,##0.00\);_(* "-"??_);_(@_)</c:formatCode>
                <c:ptCount val="8"/>
                <c:pt idx="0">
                  <c:v>20111600.600000001</c:v>
                </c:pt>
                <c:pt idx="1">
                  <c:v>6976082.9999999991</c:v>
                </c:pt>
                <c:pt idx="2">
                  <c:v>501869.29000000004</c:v>
                </c:pt>
                <c:pt idx="3">
                  <c:v>169538.5</c:v>
                </c:pt>
                <c:pt idx="4">
                  <c:v>2388546.3000000003</c:v>
                </c:pt>
                <c:pt idx="5">
                  <c:v>2860161.7</c:v>
                </c:pt>
                <c:pt idx="6">
                  <c:v>12400</c:v>
                </c:pt>
                <c:pt idx="7" formatCode="_(* #,##0.00_);_(* \(#,##0.00\);_(* &quot;-&quot;??_);_(@_)">
                  <c:v>22723245.190000001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ejecucion!$G$188:$G$195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ejecucion!$I$188:$I$195</c:f>
              <c:numCache>
                <c:formatCode>0.0%</c:formatCode>
                <c:ptCount val="8"/>
                <c:pt idx="0">
                  <c:v>0.36078862279737506</c:v>
                </c:pt>
                <c:pt idx="1">
                  <c:v>0.12514624908025374</c:v>
                </c:pt>
                <c:pt idx="2">
                  <c:v>9.003198381107292E-3</c:v>
                </c:pt>
                <c:pt idx="3">
                  <c:v>4.3203928498203063E-3</c:v>
                </c:pt>
                <c:pt idx="4">
                  <c:v>4.284891825391391E-2</c:v>
                </c:pt>
                <c:pt idx="5">
                  <c:v>7.2886230313526978E-2</c:v>
                </c:pt>
                <c:pt idx="6">
                  <c:v>2.2244768139873712E-4</c:v>
                </c:pt>
                <c:pt idx="7">
                  <c:v>0.4076397747072989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resumen!#REF!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95250</xdr:rowOff>
    </xdr:from>
    <xdr:to>
      <xdr:col>4</xdr:col>
      <xdr:colOff>609600</xdr:colOff>
      <xdr:row>6</xdr:row>
      <xdr:rowOff>285750</xdr:rowOff>
    </xdr:to>
    <xdr:pic>
      <xdr:nvPicPr>
        <xdr:cNvPr id="817621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95250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5</xdr:row>
      <xdr:rowOff>133350</xdr:rowOff>
    </xdr:from>
    <xdr:to>
      <xdr:col>6</xdr:col>
      <xdr:colOff>495300</xdr:colOff>
      <xdr:row>8</xdr:row>
      <xdr:rowOff>95250</xdr:rowOff>
    </xdr:to>
    <xdr:pic>
      <xdr:nvPicPr>
        <xdr:cNvPr id="957985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000125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C41" sqref="C41"/>
    </sheetView>
  </sheetViews>
  <sheetFormatPr defaultColWidth="11.425781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</sheetPr>
  <dimension ref="A1:I200"/>
  <sheetViews>
    <sheetView showZeros="0" topLeftCell="A170" zoomScaleNormal="100" workbookViewId="0">
      <selection activeCell="A30" sqref="A30:XFD30"/>
    </sheetView>
  </sheetViews>
  <sheetFormatPr defaultColWidth="11.42578125" defaultRowHeight="12.75" x14ac:dyDescent="0.2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9" ht="8.25" customHeight="1" x14ac:dyDescent="0.2"/>
    <row r="6" spans="1:9" ht="15.75" customHeight="1" x14ac:dyDescent="0.25">
      <c r="A6" s="98"/>
      <c r="B6" s="98"/>
      <c r="C6" s="98"/>
      <c r="D6" s="98"/>
      <c r="E6" s="98"/>
      <c r="F6" s="98"/>
      <c r="G6" s="10"/>
      <c r="H6" s="10"/>
    </row>
    <row r="7" spans="1:9" ht="23.25" customHeight="1" x14ac:dyDescent="0.25">
      <c r="A7" s="101"/>
      <c r="B7" s="101"/>
      <c r="C7" s="101"/>
      <c r="D7" s="101"/>
      <c r="E7" s="101"/>
      <c r="F7" s="101"/>
    </row>
    <row r="8" spans="1:9" ht="23.25" customHeight="1" x14ac:dyDescent="0.25">
      <c r="A8" s="72"/>
      <c r="B8" s="73" t="s">
        <v>140</v>
      </c>
      <c r="C8" s="72"/>
      <c r="D8" s="73" t="s">
        <v>166</v>
      </c>
      <c r="E8" s="73"/>
      <c r="F8" s="73"/>
      <c r="G8" s="73"/>
      <c r="H8" s="73"/>
      <c r="I8" s="73"/>
    </row>
    <row r="9" spans="1:9" ht="15.75" x14ac:dyDescent="0.25">
      <c r="A9" s="99" t="s">
        <v>165</v>
      </c>
      <c r="B9" s="99"/>
      <c r="C9" s="99"/>
      <c r="D9" s="99"/>
      <c r="E9" s="99"/>
      <c r="F9" s="99"/>
    </row>
    <row r="10" spans="1:9" ht="15.75" x14ac:dyDescent="0.25">
      <c r="A10" s="99" t="s">
        <v>174</v>
      </c>
      <c r="B10" s="99"/>
      <c r="C10" s="99"/>
      <c r="D10" s="99"/>
      <c r="E10" s="99"/>
      <c r="F10" s="99"/>
    </row>
    <row r="11" spans="1:9" ht="15.75" x14ac:dyDescent="0.25">
      <c r="A11" s="99" t="s">
        <v>12</v>
      </c>
      <c r="B11" s="99"/>
      <c r="C11" s="99"/>
      <c r="D11" s="99"/>
      <c r="E11" s="99"/>
      <c r="F11" s="99"/>
    </row>
    <row r="12" spans="1:9" ht="15.75" x14ac:dyDescent="0.25">
      <c r="A12" s="56"/>
      <c r="B12" s="56"/>
      <c r="C12" s="56"/>
      <c r="D12" s="56"/>
      <c r="E12" s="56"/>
      <c r="F12" s="56"/>
    </row>
    <row r="13" spans="1:9" ht="15.75" x14ac:dyDescent="0.25">
      <c r="A13" s="56"/>
      <c r="B13" s="56"/>
      <c r="C13" s="56"/>
      <c r="D13" s="56"/>
      <c r="E13" s="56"/>
      <c r="F13" s="56"/>
    </row>
    <row r="14" spans="1:9" ht="15.75" x14ac:dyDescent="0.25">
      <c r="A14" s="7"/>
      <c r="B14" s="7"/>
      <c r="C14" s="7"/>
      <c r="D14" s="15"/>
      <c r="E14" s="16"/>
      <c r="F14" s="45" t="s">
        <v>35</v>
      </c>
    </row>
    <row r="15" spans="1:9" ht="16.5" customHeight="1" x14ac:dyDescent="0.2">
      <c r="A15" s="91" t="s">
        <v>175</v>
      </c>
      <c r="B15" s="50"/>
      <c r="C15" s="17"/>
      <c r="D15" s="8"/>
      <c r="E15" s="18"/>
      <c r="F15" s="95">
        <v>75480666.040000007</v>
      </c>
    </row>
    <row r="16" spans="1:9" ht="16.5" customHeight="1" x14ac:dyDescent="0.2">
      <c r="A16" s="91" t="s">
        <v>176</v>
      </c>
      <c r="B16" s="50"/>
      <c r="C16" s="17"/>
      <c r="D16" s="8"/>
      <c r="E16" s="18"/>
      <c r="F16" s="95">
        <v>18258953.879999999</v>
      </c>
    </row>
    <row r="17" spans="1:7" ht="16.5" customHeight="1" thickBot="1" x14ac:dyDescent="0.25">
      <c r="A17" s="50" t="s">
        <v>81</v>
      </c>
      <c r="B17" s="50"/>
      <c r="C17" s="17"/>
      <c r="D17" s="8"/>
      <c r="E17" s="18"/>
      <c r="F17" s="95">
        <f>1232879.29+12400</f>
        <v>1245279.29</v>
      </c>
    </row>
    <row r="18" spans="1:7" ht="16.5" customHeight="1" thickBot="1" x14ac:dyDescent="0.3">
      <c r="A18" s="17" t="s">
        <v>42</v>
      </c>
      <c r="B18" s="17"/>
      <c r="C18" s="7"/>
      <c r="D18" s="15"/>
      <c r="E18" s="18"/>
      <c r="F18" s="49">
        <f>SUM(F15:F17)</f>
        <v>94984899.210000008</v>
      </c>
    </row>
    <row r="19" spans="1:7" ht="16.5" thickTop="1" x14ac:dyDescent="0.25">
      <c r="A19" s="17"/>
      <c r="B19" s="7"/>
      <c r="C19" s="7"/>
      <c r="D19" s="15"/>
      <c r="E19" s="18"/>
      <c r="F19" s="27"/>
    </row>
    <row r="20" spans="1:7" ht="15.75" x14ac:dyDescent="0.25">
      <c r="A20" s="100" t="s">
        <v>34</v>
      </c>
      <c r="B20" s="100"/>
      <c r="C20" s="100"/>
      <c r="D20" s="100"/>
      <c r="E20" s="100"/>
      <c r="F20" s="27"/>
      <c r="G20" s="43"/>
    </row>
    <row r="21" spans="1:7" ht="20.25" customHeight="1" x14ac:dyDescent="0.2">
      <c r="A21" s="57" t="s">
        <v>21</v>
      </c>
      <c r="B21" s="57" t="s">
        <v>20</v>
      </c>
      <c r="C21" s="57" t="s">
        <v>22</v>
      </c>
      <c r="D21" s="58" t="s">
        <v>47</v>
      </c>
      <c r="E21" s="59">
        <v>2016</v>
      </c>
      <c r="F21" s="16"/>
      <c r="G21" s="43"/>
    </row>
    <row r="22" spans="1:7" ht="18.95" customHeight="1" x14ac:dyDescent="0.2">
      <c r="A22" s="60" t="s">
        <v>39</v>
      </c>
      <c r="B22" s="61"/>
      <c r="C22" s="61"/>
      <c r="D22" s="62" t="s">
        <v>19</v>
      </c>
      <c r="E22" s="63">
        <f>+E23+E25+E29+E31+E32+E33+E38+E30</f>
        <v>20111600.600000001</v>
      </c>
      <c r="F22" s="16"/>
      <c r="G22" s="53"/>
    </row>
    <row r="23" spans="1:7" x14ac:dyDescent="0.2">
      <c r="A23" s="11"/>
      <c r="B23" s="4">
        <v>1</v>
      </c>
      <c r="C23" s="11"/>
      <c r="D23" s="19" t="s">
        <v>134</v>
      </c>
      <c r="E23" s="22">
        <f>+E24</f>
        <v>8645875.9299999997</v>
      </c>
      <c r="F23" s="16"/>
      <c r="G23" s="43"/>
    </row>
    <row r="24" spans="1:7" x14ac:dyDescent="0.2">
      <c r="A24" s="11"/>
      <c r="B24" s="11"/>
      <c r="C24" s="11">
        <v>1</v>
      </c>
      <c r="D24" s="5" t="s">
        <v>8</v>
      </c>
      <c r="E24" s="74">
        <v>8645875.9299999997</v>
      </c>
      <c r="F24" s="51"/>
      <c r="G24" s="43"/>
    </row>
    <row r="25" spans="1:7" x14ac:dyDescent="0.2">
      <c r="A25" s="11"/>
      <c r="B25" s="4">
        <v>1</v>
      </c>
      <c r="C25" s="11"/>
      <c r="D25" s="19" t="s">
        <v>136</v>
      </c>
      <c r="E25" s="22">
        <f>SUM(E26:E28)</f>
        <v>306250</v>
      </c>
      <c r="F25" s="16"/>
      <c r="G25" s="43"/>
    </row>
    <row r="26" spans="1:7" x14ac:dyDescent="0.2">
      <c r="A26" s="11"/>
      <c r="B26" s="11"/>
      <c r="C26" s="11">
        <v>2</v>
      </c>
      <c r="D26" s="5" t="s">
        <v>14</v>
      </c>
      <c r="E26" s="86">
        <v>301250</v>
      </c>
      <c r="F26" s="16"/>
      <c r="G26" s="43"/>
    </row>
    <row r="27" spans="1:7" x14ac:dyDescent="0.2">
      <c r="A27" s="11"/>
      <c r="B27" s="11"/>
      <c r="C27" s="11">
        <v>3</v>
      </c>
      <c r="D27" s="5" t="s">
        <v>155</v>
      </c>
      <c r="E27" s="74">
        <v>5000</v>
      </c>
      <c r="F27" s="16"/>
      <c r="G27" s="43"/>
    </row>
    <row r="28" spans="1:7" hidden="1" x14ac:dyDescent="0.2">
      <c r="A28" s="11"/>
      <c r="B28" s="11"/>
      <c r="C28" s="11">
        <v>5</v>
      </c>
      <c r="D28" s="5" t="s">
        <v>149</v>
      </c>
      <c r="E28" s="74">
        <v>0</v>
      </c>
      <c r="F28" s="16"/>
      <c r="G28" s="43"/>
    </row>
    <row r="29" spans="1:7" x14ac:dyDescent="0.2">
      <c r="A29" s="4"/>
      <c r="B29" s="4">
        <v>1</v>
      </c>
      <c r="C29" s="11">
        <v>4</v>
      </c>
      <c r="D29" s="19" t="s">
        <v>135</v>
      </c>
      <c r="E29" s="87">
        <v>712218.58</v>
      </c>
      <c r="F29" s="16"/>
      <c r="G29" s="43"/>
    </row>
    <row r="30" spans="1:7" hidden="1" x14ac:dyDescent="0.2">
      <c r="A30" s="4"/>
      <c r="B30" s="4">
        <v>1</v>
      </c>
      <c r="C30" s="11">
        <v>1</v>
      </c>
      <c r="D30" s="19" t="s">
        <v>170</v>
      </c>
      <c r="E30" s="82">
        <v>0</v>
      </c>
      <c r="F30" s="16"/>
      <c r="G30" s="43"/>
    </row>
    <row r="31" spans="1:7" x14ac:dyDescent="0.2">
      <c r="A31" s="4"/>
      <c r="B31" s="4">
        <v>1</v>
      </c>
      <c r="C31" s="11">
        <v>5</v>
      </c>
      <c r="D31" s="19" t="s">
        <v>161</v>
      </c>
      <c r="E31" s="82">
        <v>52672.66</v>
      </c>
      <c r="F31" s="16"/>
      <c r="G31" s="43"/>
    </row>
    <row r="32" spans="1:7" x14ac:dyDescent="0.2">
      <c r="A32" s="11"/>
      <c r="B32" s="4">
        <v>1</v>
      </c>
      <c r="C32" s="11">
        <v>6</v>
      </c>
      <c r="D32" s="19" t="s">
        <v>162</v>
      </c>
      <c r="E32" s="94">
        <v>205273.25</v>
      </c>
      <c r="F32" s="16"/>
      <c r="G32" s="43"/>
    </row>
    <row r="33" spans="1:7" x14ac:dyDescent="0.2">
      <c r="A33" s="4"/>
      <c r="B33" s="4">
        <v>2</v>
      </c>
      <c r="C33" s="4"/>
      <c r="D33" s="19" t="s">
        <v>2</v>
      </c>
      <c r="E33" s="22">
        <f>SUM(E34:E37)</f>
        <v>8962341.5800000001</v>
      </c>
      <c r="F33" s="16"/>
      <c r="G33" s="43"/>
    </row>
    <row r="34" spans="1:7" x14ac:dyDescent="0.2">
      <c r="A34" s="9"/>
      <c r="B34" s="9"/>
      <c r="C34" s="20">
        <v>1</v>
      </c>
      <c r="D34" s="15" t="s">
        <v>82</v>
      </c>
      <c r="E34" s="74">
        <v>19500</v>
      </c>
      <c r="F34" s="16"/>
      <c r="G34" s="52"/>
    </row>
    <row r="35" spans="1:7" x14ac:dyDescent="0.2">
      <c r="A35" s="12"/>
      <c r="B35" s="12"/>
      <c r="C35" s="12">
        <v>4</v>
      </c>
      <c r="D35" s="15" t="s">
        <v>84</v>
      </c>
      <c r="E35" s="74">
        <v>57500</v>
      </c>
      <c r="F35" s="16"/>
      <c r="G35" s="43"/>
    </row>
    <row r="36" spans="1:7" x14ac:dyDescent="0.2">
      <c r="A36" s="12"/>
      <c r="B36" s="12"/>
      <c r="C36" s="12">
        <v>5</v>
      </c>
      <c r="D36" s="15" t="s">
        <v>85</v>
      </c>
      <c r="E36" s="74">
        <v>11000</v>
      </c>
      <c r="F36" s="16"/>
      <c r="G36" s="43"/>
    </row>
    <row r="37" spans="1:7" x14ac:dyDescent="0.2">
      <c r="A37" s="12"/>
      <c r="B37" s="12"/>
      <c r="C37" s="12">
        <v>6</v>
      </c>
      <c r="D37" s="15" t="s">
        <v>83</v>
      </c>
      <c r="E37" s="74">
        <v>8874341.5800000001</v>
      </c>
      <c r="F37" s="16"/>
      <c r="G37" s="43"/>
    </row>
    <row r="38" spans="1:7" x14ac:dyDescent="0.2">
      <c r="A38" s="9"/>
      <c r="B38" s="9">
        <v>5</v>
      </c>
      <c r="C38" s="9"/>
      <c r="D38" s="8" t="s">
        <v>3</v>
      </c>
      <c r="E38" s="22">
        <f>SUM(E39:E41)</f>
        <v>1226968.5999999999</v>
      </c>
      <c r="F38" s="16"/>
      <c r="G38" s="43"/>
    </row>
    <row r="39" spans="1:7" x14ac:dyDescent="0.2">
      <c r="A39" s="9"/>
      <c r="B39" s="9"/>
      <c r="C39" s="20">
        <v>1</v>
      </c>
      <c r="D39" s="15" t="s">
        <v>36</v>
      </c>
      <c r="E39" s="74">
        <v>563783.67000000004</v>
      </c>
      <c r="F39" s="16"/>
      <c r="G39" s="52"/>
    </row>
    <row r="40" spans="1:7" x14ac:dyDescent="0.2">
      <c r="A40" s="12"/>
      <c r="B40" s="12"/>
      <c r="C40" s="12">
        <v>2</v>
      </c>
      <c r="D40" s="15" t="s">
        <v>48</v>
      </c>
      <c r="E40" s="74">
        <v>598945.52</v>
      </c>
      <c r="F40" s="16"/>
      <c r="G40" s="43"/>
    </row>
    <row r="41" spans="1:7" x14ac:dyDescent="0.2">
      <c r="A41" s="12"/>
      <c r="B41" s="12"/>
      <c r="C41" s="12">
        <v>3</v>
      </c>
      <c r="D41" s="15" t="s">
        <v>26</v>
      </c>
      <c r="E41" s="74">
        <v>64239.41</v>
      </c>
      <c r="F41" s="16"/>
      <c r="G41" s="43"/>
    </row>
    <row r="42" spans="1:7" ht="18" customHeight="1" x14ac:dyDescent="0.2">
      <c r="A42" s="12"/>
      <c r="B42" s="12"/>
      <c r="C42" s="12"/>
      <c r="D42" s="8" t="s">
        <v>13</v>
      </c>
      <c r="E42" s="16"/>
      <c r="F42" s="16">
        <f>+E22</f>
        <v>20111600.600000001</v>
      </c>
      <c r="G42" s="43"/>
    </row>
    <row r="43" spans="1:7" ht="18.95" customHeight="1" x14ac:dyDescent="0.25">
      <c r="A43" s="64" t="s">
        <v>40</v>
      </c>
      <c r="B43" s="65"/>
      <c r="C43" s="65"/>
      <c r="D43" s="66" t="s">
        <v>18</v>
      </c>
      <c r="E43" s="63">
        <f>+E44+E50+E53+E55+E59+E63+E66+E70</f>
        <v>6976082.9999999991</v>
      </c>
      <c r="F43" s="16"/>
      <c r="G43" s="16"/>
    </row>
    <row r="44" spans="1:7" x14ac:dyDescent="0.2">
      <c r="A44" s="9"/>
      <c r="B44" s="9">
        <v>2</v>
      </c>
      <c r="C44" s="9"/>
      <c r="D44" s="8" t="s">
        <v>49</v>
      </c>
      <c r="E44" s="22">
        <f>SUM(E45:E49)</f>
        <v>723441.01</v>
      </c>
      <c r="F44" s="16"/>
      <c r="G44" s="22"/>
    </row>
    <row r="45" spans="1:7" x14ac:dyDescent="0.2">
      <c r="A45" s="9"/>
      <c r="B45" s="9"/>
      <c r="C45" s="20">
        <v>2</v>
      </c>
      <c r="D45" s="15" t="s">
        <v>75</v>
      </c>
      <c r="E45" s="84">
        <v>6878</v>
      </c>
      <c r="F45" s="16"/>
      <c r="G45" s="22"/>
    </row>
    <row r="46" spans="1:7" x14ac:dyDescent="0.2">
      <c r="A46" s="9"/>
      <c r="B46" s="9"/>
      <c r="C46" s="20">
        <v>3</v>
      </c>
      <c r="D46" s="15" t="s">
        <v>76</v>
      </c>
      <c r="E46" s="74">
        <v>230126.51</v>
      </c>
      <c r="F46" s="16"/>
      <c r="G46" s="22"/>
    </row>
    <row r="47" spans="1:7" x14ac:dyDescent="0.2">
      <c r="A47" s="9"/>
      <c r="B47" s="9"/>
      <c r="C47" s="20">
        <v>5</v>
      </c>
      <c r="D47" s="15" t="s">
        <v>77</v>
      </c>
      <c r="E47" s="74">
        <v>319502.52</v>
      </c>
      <c r="F47" s="16"/>
      <c r="G47" s="22"/>
    </row>
    <row r="48" spans="1:7" x14ac:dyDescent="0.2">
      <c r="A48" s="9"/>
      <c r="B48" s="9"/>
      <c r="C48" s="20">
        <v>6</v>
      </c>
      <c r="D48" s="15" t="s">
        <v>15</v>
      </c>
      <c r="E48" s="74">
        <v>166203.98000000001</v>
      </c>
      <c r="F48" s="16"/>
      <c r="G48" s="22"/>
    </row>
    <row r="49" spans="1:7" x14ac:dyDescent="0.2">
      <c r="A49" s="9"/>
      <c r="B49" s="9"/>
      <c r="C49" s="20">
        <v>8</v>
      </c>
      <c r="D49" s="28" t="s">
        <v>137</v>
      </c>
      <c r="E49" s="74">
        <v>730</v>
      </c>
      <c r="F49" s="16"/>
      <c r="G49" s="22"/>
    </row>
    <row r="50" spans="1:7" ht="20.25" customHeight="1" x14ac:dyDescent="0.2">
      <c r="A50" s="9"/>
      <c r="B50" s="9">
        <v>2</v>
      </c>
      <c r="C50" s="9"/>
      <c r="D50" s="8" t="s">
        <v>50</v>
      </c>
      <c r="E50" s="22">
        <f>SUM(E51:E52)</f>
        <v>150404.79999999999</v>
      </c>
      <c r="F50" s="16"/>
      <c r="G50" s="22"/>
    </row>
    <row r="51" spans="1:7" ht="20.25" customHeight="1" x14ac:dyDescent="0.2">
      <c r="A51" s="9"/>
      <c r="B51" s="9"/>
      <c r="C51" s="20">
        <v>1</v>
      </c>
      <c r="D51" s="15" t="s">
        <v>127</v>
      </c>
      <c r="E51" s="74">
        <v>123192</v>
      </c>
      <c r="F51" s="16"/>
      <c r="G51" s="22"/>
    </row>
    <row r="52" spans="1:7" x14ac:dyDescent="0.2">
      <c r="A52" s="12"/>
      <c r="B52" s="12"/>
      <c r="C52" s="12">
        <v>2</v>
      </c>
      <c r="D52" s="28" t="s">
        <v>92</v>
      </c>
      <c r="E52" s="74">
        <v>27212.799999999999</v>
      </c>
      <c r="F52" s="16"/>
      <c r="G52" s="43"/>
    </row>
    <row r="53" spans="1:7" x14ac:dyDescent="0.2">
      <c r="A53" s="9"/>
      <c r="B53" s="9">
        <v>3</v>
      </c>
      <c r="C53" s="9"/>
      <c r="D53" s="8" t="s">
        <v>51</v>
      </c>
      <c r="E53" s="22">
        <f>+E54</f>
        <v>19100</v>
      </c>
      <c r="F53" s="16"/>
      <c r="G53" s="22"/>
    </row>
    <row r="54" spans="1:7" x14ac:dyDescent="0.2">
      <c r="A54" s="9"/>
      <c r="B54" s="9"/>
      <c r="C54" s="20">
        <v>1</v>
      </c>
      <c r="D54" s="15" t="s">
        <v>55</v>
      </c>
      <c r="E54" s="74">
        <v>19100</v>
      </c>
      <c r="F54" s="16"/>
      <c r="G54" s="43"/>
    </row>
    <row r="55" spans="1:7" x14ac:dyDescent="0.2">
      <c r="A55" s="9"/>
      <c r="B55" s="9">
        <v>4</v>
      </c>
      <c r="C55" s="9"/>
      <c r="D55" s="8" t="s">
        <v>4</v>
      </c>
      <c r="E55" s="22">
        <f>SUM(E56:E58)</f>
        <v>55501</v>
      </c>
      <c r="F55" s="16"/>
      <c r="G55" s="22"/>
    </row>
    <row r="56" spans="1:7" x14ac:dyDescent="0.2">
      <c r="A56" s="12"/>
      <c r="B56" s="12"/>
      <c r="C56" s="12">
        <v>1</v>
      </c>
      <c r="D56" s="15" t="s">
        <v>16</v>
      </c>
      <c r="E56" s="74">
        <v>26701</v>
      </c>
      <c r="F56" s="16"/>
      <c r="G56" s="43"/>
    </row>
    <row r="57" spans="1:7" x14ac:dyDescent="0.2">
      <c r="A57" s="12"/>
      <c r="B57" s="12"/>
      <c r="C57" s="12">
        <v>2</v>
      </c>
      <c r="D57" s="28" t="s">
        <v>56</v>
      </c>
      <c r="E57" s="74">
        <v>27340</v>
      </c>
      <c r="F57" s="16"/>
      <c r="G57" s="43"/>
    </row>
    <row r="58" spans="1:7" x14ac:dyDescent="0.2">
      <c r="A58" s="12"/>
      <c r="B58" s="12"/>
      <c r="C58" s="12">
        <v>4</v>
      </c>
      <c r="D58" s="28" t="s">
        <v>57</v>
      </c>
      <c r="E58" s="74">
        <v>1460</v>
      </c>
      <c r="F58" s="16"/>
      <c r="G58" s="43"/>
    </row>
    <row r="59" spans="1:7" x14ac:dyDescent="0.2">
      <c r="A59" s="9"/>
      <c r="B59" s="9">
        <v>5</v>
      </c>
      <c r="C59" s="9"/>
      <c r="D59" s="8" t="s">
        <v>5</v>
      </c>
      <c r="E59" s="22">
        <f>SUM(E60:E62)</f>
        <v>1173535.31</v>
      </c>
      <c r="F59" s="16"/>
      <c r="G59" s="22"/>
    </row>
    <row r="60" spans="1:7" x14ac:dyDescent="0.2">
      <c r="A60" s="9"/>
      <c r="B60" s="9"/>
      <c r="C60" s="20">
        <v>1</v>
      </c>
      <c r="D60" s="15" t="s">
        <v>143</v>
      </c>
      <c r="E60" s="74">
        <v>1173535.31</v>
      </c>
      <c r="F60" s="16"/>
      <c r="G60" s="22"/>
    </row>
    <row r="61" spans="1:7" hidden="1" x14ac:dyDescent="0.2">
      <c r="A61" s="9"/>
      <c r="B61" s="9"/>
      <c r="C61" s="20">
        <v>3</v>
      </c>
      <c r="D61" s="28" t="s">
        <v>144</v>
      </c>
      <c r="E61" s="74">
        <v>0</v>
      </c>
      <c r="F61" s="16"/>
      <c r="G61" s="22"/>
    </row>
    <row r="62" spans="1:7" hidden="1" x14ac:dyDescent="0.2">
      <c r="A62" s="12"/>
      <c r="B62" s="12"/>
      <c r="C62" s="12">
        <v>8</v>
      </c>
      <c r="D62" s="28" t="s">
        <v>93</v>
      </c>
      <c r="E62" s="74">
        <v>0</v>
      </c>
      <c r="F62" s="16"/>
      <c r="G62" s="43"/>
    </row>
    <row r="63" spans="1:7" x14ac:dyDescent="0.2">
      <c r="A63" s="12"/>
      <c r="B63" s="9">
        <v>6</v>
      </c>
      <c r="C63" s="12"/>
      <c r="D63" s="54" t="s">
        <v>79</v>
      </c>
      <c r="E63" s="22">
        <f>SUM(E64:E65)</f>
        <v>25464.32</v>
      </c>
      <c r="F63" s="16"/>
      <c r="G63" s="43"/>
    </row>
    <row r="64" spans="1:7" hidden="1" x14ac:dyDescent="0.2">
      <c r="A64" s="12"/>
      <c r="B64" s="9"/>
      <c r="C64" s="12">
        <v>2</v>
      </c>
      <c r="D64" s="28" t="s">
        <v>132</v>
      </c>
      <c r="E64" s="23">
        <v>0</v>
      </c>
      <c r="F64" s="16"/>
      <c r="G64" s="43"/>
    </row>
    <row r="65" spans="1:7" x14ac:dyDescent="0.2">
      <c r="A65" s="12"/>
      <c r="B65" s="12"/>
      <c r="C65" s="12">
        <v>3</v>
      </c>
      <c r="D65" s="28" t="s">
        <v>94</v>
      </c>
      <c r="E65" s="74">
        <v>25464.32</v>
      </c>
      <c r="F65" s="16"/>
      <c r="G65" s="43"/>
    </row>
    <row r="66" spans="1:7" x14ac:dyDescent="0.2">
      <c r="A66" s="12"/>
      <c r="B66" s="9">
        <v>7</v>
      </c>
      <c r="C66" s="12"/>
      <c r="D66" s="54" t="s">
        <v>63</v>
      </c>
      <c r="E66" s="22">
        <f>SUM(E67:E69)</f>
        <v>2506612.5099999998</v>
      </c>
      <c r="F66" s="16"/>
      <c r="G66" s="54"/>
    </row>
    <row r="67" spans="1:7" x14ac:dyDescent="0.2">
      <c r="A67" s="12"/>
      <c r="B67" s="9"/>
      <c r="C67" s="12">
        <v>1</v>
      </c>
      <c r="D67" s="28" t="s">
        <v>73</v>
      </c>
      <c r="E67" s="74">
        <v>133797</v>
      </c>
      <c r="F67" s="16"/>
      <c r="G67" s="54"/>
    </row>
    <row r="68" spans="1:7" x14ac:dyDescent="0.2">
      <c r="A68" s="12"/>
      <c r="B68" s="12"/>
      <c r="C68" s="12">
        <v>2</v>
      </c>
      <c r="D68" s="28" t="s">
        <v>58</v>
      </c>
      <c r="E68" s="74">
        <v>2372815.5099999998</v>
      </c>
      <c r="F68" s="16"/>
      <c r="G68" s="43"/>
    </row>
    <row r="69" spans="1:7" hidden="1" x14ac:dyDescent="0.2">
      <c r="A69" s="12"/>
      <c r="B69" s="12"/>
      <c r="C69" s="12">
        <v>283</v>
      </c>
      <c r="D69" s="28" t="s">
        <v>95</v>
      </c>
      <c r="E69" s="74">
        <v>0</v>
      </c>
      <c r="F69" s="16"/>
      <c r="G69" s="43"/>
    </row>
    <row r="70" spans="1:7" x14ac:dyDescent="0.2">
      <c r="A70" s="9"/>
      <c r="B70" s="9">
        <v>8</v>
      </c>
      <c r="C70" s="9"/>
      <c r="D70" s="8" t="s">
        <v>6</v>
      </c>
      <c r="E70" s="22">
        <f>SUM(E71:E79)</f>
        <v>2322024.0499999998</v>
      </c>
      <c r="F70" s="16"/>
      <c r="G70" s="43"/>
    </row>
    <row r="71" spans="1:7" ht="12" customHeight="1" x14ac:dyDescent="0.2">
      <c r="A71" s="9"/>
      <c r="B71" s="9"/>
      <c r="C71" s="20">
        <v>1</v>
      </c>
      <c r="D71" s="15" t="s">
        <v>128</v>
      </c>
      <c r="E71" s="74">
        <v>8260</v>
      </c>
      <c r="F71" s="16"/>
      <c r="G71" s="43"/>
    </row>
    <row r="72" spans="1:7" ht="12" hidden="1" customHeight="1" x14ac:dyDescent="0.2">
      <c r="A72" s="12"/>
      <c r="B72" s="12"/>
      <c r="C72" s="12">
        <v>2</v>
      </c>
      <c r="D72" s="15" t="s">
        <v>9</v>
      </c>
      <c r="E72" s="74">
        <v>0</v>
      </c>
      <c r="F72" s="16"/>
      <c r="G72" s="43"/>
    </row>
    <row r="73" spans="1:7" hidden="1" x14ac:dyDescent="0.2">
      <c r="A73" s="12"/>
      <c r="B73" s="12"/>
      <c r="C73" s="12">
        <v>3</v>
      </c>
      <c r="D73" s="28" t="s">
        <v>96</v>
      </c>
      <c r="E73" s="74">
        <v>0</v>
      </c>
      <c r="F73" s="16"/>
      <c r="G73" s="43"/>
    </row>
    <row r="74" spans="1:7" x14ac:dyDescent="0.2">
      <c r="A74" s="12"/>
      <c r="B74" s="12"/>
      <c r="C74" s="12">
        <v>4</v>
      </c>
      <c r="D74" s="93" t="s">
        <v>173</v>
      </c>
      <c r="E74" s="74">
        <v>10259.379999999999</v>
      </c>
      <c r="F74" s="16"/>
      <c r="G74" s="43"/>
    </row>
    <row r="75" spans="1:7" x14ac:dyDescent="0.2">
      <c r="A75" s="12"/>
      <c r="B75" s="12"/>
      <c r="C75" s="12">
        <v>5</v>
      </c>
      <c r="D75" s="28" t="s">
        <v>146</v>
      </c>
      <c r="E75" s="74">
        <v>149159.5</v>
      </c>
      <c r="F75" s="16"/>
      <c r="G75" s="43"/>
    </row>
    <row r="76" spans="1:7" x14ac:dyDescent="0.2">
      <c r="A76" s="12"/>
      <c r="B76" s="12"/>
      <c r="C76" s="12">
        <v>6</v>
      </c>
      <c r="D76" s="28" t="s">
        <v>141</v>
      </c>
      <c r="E76" s="74">
        <v>299779</v>
      </c>
      <c r="F76" s="16"/>
      <c r="G76" s="43"/>
    </row>
    <row r="77" spans="1:7" x14ac:dyDescent="0.2">
      <c r="A77" s="12"/>
      <c r="B77" s="12"/>
      <c r="C77" s="12">
        <v>7</v>
      </c>
      <c r="D77" s="28" t="s">
        <v>97</v>
      </c>
      <c r="E77" s="74">
        <v>1854566.17</v>
      </c>
      <c r="F77" s="16"/>
      <c r="G77" s="43"/>
    </row>
    <row r="78" spans="1:7" ht="12" hidden="1" customHeight="1" x14ac:dyDescent="0.2">
      <c r="A78" s="12"/>
      <c r="B78" s="12"/>
      <c r="C78" s="12">
        <v>8</v>
      </c>
      <c r="D78" s="28" t="s">
        <v>133</v>
      </c>
      <c r="E78" s="74">
        <v>0</v>
      </c>
      <c r="F78" s="16"/>
      <c r="G78" s="43"/>
    </row>
    <row r="79" spans="1:7" hidden="1" x14ac:dyDescent="0.2">
      <c r="A79" s="12"/>
      <c r="B79" s="12"/>
      <c r="C79" s="12">
        <v>299</v>
      </c>
      <c r="D79" s="28" t="s">
        <v>117</v>
      </c>
      <c r="E79" s="74">
        <v>0</v>
      </c>
      <c r="F79" s="16"/>
      <c r="G79" s="43"/>
    </row>
    <row r="80" spans="1:7" ht="18" customHeight="1" x14ac:dyDescent="0.2">
      <c r="A80" s="12"/>
      <c r="B80" s="12"/>
      <c r="C80" s="12"/>
      <c r="D80" s="8" t="s">
        <v>1</v>
      </c>
      <c r="E80" s="23">
        <v>0</v>
      </c>
      <c r="F80" s="16">
        <f>+E43</f>
        <v>6976082.9999999991</v>
      </c>
      <c r="G80" s="43"/>
    </row>
    <row r="81" spans="1:7" ht="18.95" customHeight="1" x14ac:dyDescent="0.25">
      <c r="A81" s="64" t="s">
        <v>41</v>
      </c>
      <c r="B81" s="67"/>
      <c r="C81" s="67"/>
      <c r="D81" s="66" t="s">
        <v>17</v>
      </c>
      <c r="E81" s="63">
        <f>+E82+E88+E94+E98+E103+E111+E85+E108</f>
        <v>501869.29000000004</v>
      </c>
      <c r="F81" s="16"/>
      <c r="G81" s="43"/>
    </row>
    <row r="82" spans="1:7" x14ac:dyDescent="0.2">
      <c r="A82" s="9"/>
      <c r="B82" s="9">
        <v>1</v>
      </c>
      <c r="C82" s="9"/>
      <c r="D82" s="8" t="s">
        <v>7</v>
      </c>
      <c r="E82" s="22">
        <f>SUM(E83:E84)</f>
        <v>82186.149999999994</v>
      </c>
      <c r="F82" s="16"/>
      <c r="G82" s="43"/>
    </row>
    <row r="83" spans="1:7" x14ac:dyDescent="0.2">
      <c r="A83" s="12"/>
      <c r="B83" s="12"/>
      <c r="C83" s="12">
        <v>1</v>
      </c>
      <c r="D83" s="15" t="s">
        <v>87</v>
      </c>
      <c r="E83" s="88">
        <v>82186.149999999994</v>
      </c>
      <c r="F83" s="16"/>
    </row>
    <row r="84" spans="1:7" hidden="1" x14ac:dyDescent="0.2">
      <c r="A84" s="12"/>
      <c r="B84" s="12"/>
      <c r="C84" s="12">
        <v>313</v>
      </c>
      <c r="D84" s="15" t="s">
        <v>69</v>
      </c>
      <c r="E84" s="23">
        <v>0</v>
      </c>
      <c r="F84" s="16"/>
    </row>
    <row r="85" spans="1:7" hidden="1" x14ac:dyDescent="0.2">
      <c r="A85" s="12"/>
      <c r="B85" s="9">
        <v>2</v>
      </c>
      <c r="C85" s="12"/>
      <c r="D85" s="8" t="s">
        <v>130</v>
      </c>
      <c r="E85" s="22">
        <f>SUM(E86:E87)</f>
        <v>0</v>
      </c>
      <c r="F85" s="16"/>
    </row>
    <row r="86" spans="1:7" hidden="1" x14ac:dyDescent="0.2">
      <c r="A86" s="12"/>
      <c r="B86" s="12"/>
      <c r="C86" s="12">
        <v>2</v>
      </c>
      <c r="D86" s="15" t="s">
        <v>131</v>
      </c>
      <c r="E86" s="23">
        <v>0</v>
      </c>
      <c r="F86" s="16"/>
    </row>
    <row r="87" spans="1:7" hidden="1" x14ac:dyDescent="0.2">
      <c r="A87" s="12"/>
      <c r="B87" s="12"/>
      <c r="C87" s="12">
        <v>3</v>
      </c>
      <c r="D87" s="28" t="s">
        <v>154</v>
      </c>
      <c r="E87" s="23">
        <v>0</v>
      </c>
      <c r="F87" s="16"/>
    </row>
    <row r="88" spans="1:7" x14ac:dyDescent="0.2">
      <c r="A88" s="9"/>
      <c r="B88" s="9">
        <v>3</v>
      </c>
      <c r="C88" s="9"/>
      <c r="D88" s="8" t="s">
        <v>52</v>
      </c>
      <c r="E88" s="22">
        <f>SUM(E89:E93)</f>
        <v>86177.78</v>
      </c>
      <c r="F88" s="16"/>
      <c r="G88" s="43"/>
    </row>
    <row r="89" spans="1:7" x14ac:dyDescent="0.2">
      <c r="A89" s="9"/>
      <c r="B89" s="9"/>
      <c r="C89" s="12">
        <v>1</v>
      </c>
      <c r="D89" s="15" t="s">
        <v>98</v>
      </c>
      <c r="E89" s="74">
        <v>480</v>
      </c>
      <c r="F89" s="16"/>
      <c r="G89" s="43"/>
    </row>
    <row r="90" spans="1:7" x14ac:dyDescent="0.2">
      <c r="A90" s="9"/>
      <c r="B90" s="9"/>
      <c r="C90" s="12">
        <v>2</v>
      </c>
      <c r="D90" s="15" t="s">
        <v>53</v>
      </c>
      <c r="E90" s="74">
        <v>23092.880000000001</v>
      </c>
      <c r="F90" s="16"/>
      <c r="G90" s="43"/>
    </row>
    <row r="91" spans="1:7" x14ac:dyDescent="0.2">
      <c r="A91" s="9"/>
      <c r="B91" s="9"/>
      <c r="C91" s="12">
        <v>3</v>
      </c>
      <c r="D91" s="28" t="s">
        <v>99</v>
      </c>
      <c r="E91" s="23">
        <v>62604.9</v>
      </c>
      <c r="F91" s="16"/>
      <c r="G91" s="43"/>
    </row>
    <row r="92" spans="1:7" hidden="1" x14ac:dyDescent="0.2">
      <c r="A92" s="12"/>
      <c r="B92" s="12"/>
      <c r="C92" s="12">
        <v>4</v>
      </c>
      <c r="D92" s="15" t="s">
        <v>100</v>
      </c>
      <c r="E92" s="23">
        <v>0</v>
      </c>
      <c r="F92" s="16"/>
      <c r="G92" s="43"/>
    </row>
    <row r="93" spans="1:7" hidden="1" x14ac:dyDescent="0.2">
      <c r="A93" s="12"/>
      <c r="B93" s="12"/>
      <c r="C93" s="12">
        <v>5</v>
      </c>
      <c r="D93" s="93" t="s">
        <v>172</v>
      </c>
      <c r="E93" s="23">
        <v>0</v>
      </c>
      <c r="F93" s="16"/>
      <c r="G93" s="43"/>
    </row>
    <row r="94" spans="1:7" hidden="1" x14ac:dyDescent="0.2">
      <c r="A94" s="9"/>
      <c r="B94" s="9">
        <v>4</v>
      </c>
      <c r="C94" s="9"/>
      <c r="D94" s="21" t="s">
        <v>138</v>
      </c>
      <c r="E94" s="22">
        <f>SUM(E95:E96)+E97</f>
        <v>0</v>
      </c>
      <c r="F94" s="16"/>
      <c r="G94" s="43"/>
    </row>
    <row r="95" spans="1:7" hidden="1" x14ac:dyDescent="0.2">
      <c r="A95" s="12"/>
      <c r="B95" s="12"/>
      <c r="C95" s="12">
        <v>1</v>
      </c>
      <c r="D95" s="2" t="s">
        <v>139</v>
      </c>
      <c r="E95" s="74">
        <v>0</v>
      </c>
      <c r="F95" s="16"/>
      <c r="G95" s="43"/>
    </row>
    <row r="96" spans="1:7" hidden="1" x14ac:dyDescent="0.2">
      <c r="A96" s="12"/>
      <c r="B96" s="12"/>
      <c r="C96" s="12">
        <v>3</v>
      </c>
      <c r="E96" s="74">
        <v>0</v>
      </c>
      <c r="F96" s="16"/>
      <c r="G96" s="43"/>
    </row>
    <row r="97" spans="1:7" hidden="1" x14ac:dyDescent="0.2">
      <c r="A97" s="12"/>
      <c r="B97" s="12"/>
      <c r="C97" s="12">
        <v>343</v>
      </c>
      <c r="D97" s="28" t="s">
        <v>80</v>
      </c>
      <c r="E97" s="74">
        <v>0</v>
      </c>
      <c r="F97" s="16"/>
      <c r="G97" s="43"/>
    </row>
    <row r="98" spans="1:7" x14ac:dyDescent="0.2">
      <c r="A98" s="12"/>
      <c r="B98" s="9">
        <v>5</v>
      </c>
      <c r="C98" s="12"/>
      <c r="D98" s="54" t="s">
        <v>65</v>
      </c>
      <c r="E98" s="22">
        <f>SUM(E99:E102)</f>
        <v>175</v>
      </c>
      <c r="F98" s="16"/>
      <c r="G98" s="43"/>
    </row>
    <row r="99" spans="1:7" hidden="1" x14ac:dyDescent="0.2">
      <c r="A99" s="12"/>
      <c r="B99" s="12"/>
      <c r="C99" s="12">
        <v>2</v>
      </c>
      <c r="D99" s="28" t="s">
        <v>153</v>
      </c>
      <c r="E99" s="23">
        <v>0</v>
      </c>
      <c r="F99" s="16"/>
      <c r="G99" s="43"/>
    </row>
    <row r="100" spans="1:7" hidden="1" x14ac:dyDescent="0.2">
      <c r="A100" s="12"/>
      <c r="B100" s="12"/>
      <c r="C100" s="12">
        <v>3</v>
      </c>
      <c r="D100" s="28" t="s">
        <v>156</v>
      </c>
      <c r="E100" s="23">
        <v>0</v>
      </c>
      <c r="F100" s="16"/>
      <c r="G100" s="43"/>
    </row>
    <row r="101" spans="1:7" ht="10.5" customHeight="1" x14ac:dyDescent="0.2">
      <c r="A101" s="12"/>
      <c r="B101" s="12"/>
      <c r="C101" s="12">
        <v>4</v>
      </c>
      <c r="D101" s="28" t="s">
        <v>67</v>
      </c>
      <c r="E101" s="23">
        <v>56</v>
      </c>
      <c r="F101" s="16"/>
      <c r="G101" s="43"/>
    </row>
    <row r="102" spans="1:7" x14ac:dyDescent="0.2">
      <c r="A102" s="12"/>
      <c r="B102" s="12"/>
      <c r="C102" s="12">
        <v>5</v>
      </c>
      <c r="D102" s="28" t="s">
        <v>66</v>
      </c>
      <c r="E102" s="74">
        <v>119</v>
      </c>
      <c r="F102" s="16"/>
      <c r="G102" s="43"/>
    </row>
    <row r="103" spans="1:7" x14ac:dyDescent="0.2">
      <c r="A103" s="12"/>
      <c r="B103" s="9">
        <v>6</v>
      </c>
      <c r="C103" s="12"/>
      <c r="D103" s="54" t="s">
        <v>123</v>
      </c>
      <c r="E103" s="22">
        <f>SUM(E104:E107)</f>
        <v>22325.48</v>
      </c>
      <c r="F103" s="16"/>
      <c r="G103" s="43"/>
    </row>
    <row r="104" spans="1:7" x14ac:dyDescent="0.2">
      <c r="A104" s="12"/>
      <c r="B104" s="9"/>
      <c r="C104" s="12">
        <v>1</v>
      </c>
      <c r="D104" s="93" t="s">
        <v>171</v>
      </c>
      <c r="E104" s="92">
        <v>10</v>
      </c>
      <c r="F104" s="16"/>
      <c r="G104" s="43"/>
    </row>
    <row r="105" spans="1:7" hidden="1" x14ac:dyDescent="0.2">
      <c r="A105" s="12"/>
      <c r="B105" s="9"/>
      <c r="C105" s="12">
        <v>2</v>
      </c>
      <c r="D105" s="28" t="s">
        <v>145</v>
      </c>
      <c r="E105" s="74">
        <v>0</v>
      </c>
      <c r="F105" s="16"/>
      <c r="G105" s="43"/>
    </row>
    <row r="106" spans="1:7" x14ac:dyDescent="0.2">
      <c r="A106" s="12"/>
      <c r="B106" s="9"/>
      <c r="C106" s="12">
        <v>3</v>
      </c>
      <c r="D106" s="28" t="s">
        <v>150</v>
      </c>
      <c r="E106" s="74">
        <v>22315.48</v>
      </c>
      <c r="F106" s="16"/>
      <c r="G106" s="43"/>
    </row>
    <row r="107" spans="1:7" hidden="1" x14ac:dyDescent="0.2">
      <c r="A107" s="12"/>
      <c r="B107" s="12"/>
      <c r="C107" s="12">
        <v>365</v>
      </c>
      <c r="D107" s="28" t="s">
        <v>124</v>
      </c>
      <c r="E107" s="74">
        <v>0</v>
      </c>
      <c r="F107" s="16"/>
      <c r="G107" s="43"/>
    </row>
    <row r="108" spans="1:7" ht="25.5" x14ac:dyDescent="0.2">
      <c r="A108" s="12"/>
      <c r="B108" s="12"/>
      <c r="C108" s="12"/>
      <c r="D108" s="21" t="s">
        <v>54</v>
      </c>
      <c r="E108" s="82">
        <f>+E109+E110</f>
        <v>142795.88</v>
      </c>
      <c r="F108" s="16"/>
      <c r="G108" s="43"/>
    </row>
    <row r="109" spans="1:7" x14ac:dyDescent="0.2">
      <c r="A109" s="12"/>
      <c r="B109" s="12">
        <v>7</v>
      </c>
      <c r="C109" s="12">
        <v>1</v>
      </c>
      <c r="D109" s="15" t="s">
        <v>10</v>
      </c>
      <c r="E109" s="74">
        <v>141500</v>
      </c>
      <c r="F109" s="16"/>
      <c r="G109" s="43"/>
    </row>
    <row r="110" spans="1:7" x14ac:dyDescent="0.2">
      <c r="A110" s="12"/>
      <c r="B110" s="12"/>
      <c r="C110" s="12">
        <v>2</v>
      </c>
      <c r="D110" s="28" t="s">
        <v>59</v>
      </c>
      <c r="E110" s="74">
        <v>1295.8800000000001</v>
      </c>
      <c r="F110" s="16"/>
      <c r="G110" s="43"/>
    </row>
    <row r="111" spans="1:7" x14ac:dyDescent="0.2">
      <c r="A111" s="9"/>
      <c r="B111" s="9">
        <v>9</v>
      </c>
      <c r="C111" s="9"/>
      <c r="D111" s="8" t="s">
        <v>44</v>
      </c>
      <c r="E111" s="22">
        <f>SUM(E112:E117)</f>
        <v>168209</v>
      </c>
      <c r="F111" s="16"/>
      <c r="G111" s="43"/>
    </row>
    <row r="112" spans="1:7" x14ac:dyDescent="0.2">
      <c r="A112" s="12"/>
      <c r="B112" s="12"/>
      <c r="C112" s="12">
        <v>1</v>
      </c>
      <c r="D112" s="15" t="s">
        <v>11</v>
      </c>
      <c r="E112" s="74">
        <v>2838.2</v>
      </c>
      <c r="F112" s="16"/>
      <c r="G112" s="43"/>
    </row>
    <row r="113" spans="1:8" x14ac:dyDescent="0.2">
      <c r="A113" s="12"/>
      <c r="B113" s="12"/>
      <c r="C113" s="12">
        <v>2</v>
      </c>
      <c r="D113" s="28" t="s">
        <v>113</v>
      </c>
      <c r="E113" s="89">
        <v>81360.28</v>
      </c>
      <c r="F113" s="16"/>
      <c r="G113" s="43"/>
    </row>
    <row r="114" spans="1:8" x14ac:dyDescent="0.2">
      <c r="A114" s="12"/>
      <c r="B114" s="12"/>
      <c r="C114" s="12">
        <v>5</v>
      </c>
      <c r="D114" s="28" t="s">
        <v>114</v>
      </c>
      <c r="E114" s="74">
        <v>2090</v>
      </c>
      <c r="F114" s="16"/>
      <c r="G114" s="43"/>
    </row>
    <row r="115" spans="1:8" x14ac:dyDescent="0.2">
      <c r="A115" s="12"/>
      <c r="B115" s="12"/>
      <c r="C115" s="12">
        <v>6</v>
      </c>
      <c r="D115" s="15" t="s">
        <v>0</v>
      </c>
      <c r="E115" s="74">
        <v>54580.92</v>
      </c>
      <c r="F115" s="16"/>
      <c r="G115" s="43"/>
    </row>
    <row r="116" spans="1:8" hidden="1" x14ac:dyDescent="0.2">
      <c r="A116" s="12"/>
      <c r="B116" s="12"/>
      <c r="C116" s="12">
        <v>397</v>
      </c>
      <c r="D116" s="15" t="s">
        <v>115</v>
      </c>
      <c r="E116" s="74">
        <v>0</v>
      </c>
      <c r="F116" s="16"/>
      <c r="G116" s="43"/>
    </row>
    <row r="117" spans="1:8" x14ac:dyDescent="0.2">
      <c r="A117" s="12"/>
      <c r="B117" s="12"/>
      <c r="C117" s="12">
        <v>9</v>
      </c>
      <c r="D117" s="15" t="s">
        <v>116</v>
      </c>
      <c r="E117" s="74">
        <v>27339.599999999999</v>
      </c>
      <c r="F117" s="16"/>
      <c r="G117" s="43"/>
    </row>
    <row r="118" spans="1:8" x14ac:dyDescent="0.2">
      <c r="A118" s="12"/>
      <c r="B118" s="12"/>
      <c r="C118" s="12"/>
      <c r="D118" s="8" t="s">
        <v>70</v>
      </c>
      <c r="E118" s="48"/>
      <c r="F118" s="16">
        <f>+E81</f>
        <v>501869.29000000004</v>
      </c>
      <c r="G118" s="43"/>
    </row>
    <row r="119" spans="1:8" ht="18.95" customHeight="1" x14ac:dyDescent="0.25">
      <c r="A119" s="64" t="s">
        <v>88</v>
      </c>
      <c r="B119" s="67"/>
      <c r="C119" s="67"/>
      <c r="D119" s="66" t="s">
        <v>89</v>
      </c>
      <c r="E119" s="63">
        <f>+E120</f>
        <v>169538.5</v>
      </c>
      <c r="F119" s="16"/>
      <c r="G119" s="43"/>
    </row>
    <row r="120" spans="1:8" x14ac:dyDescent="0.2">
      <c r="A120" s="9"/>
      <c r="B120" s="9">
        <v>1</v>
      </c>
      <c r="C120" s="9"/>
      <c r="D120" s="8" t="s">
        <v>90</v>
      </c>
      <c r="E120" s="22">
        <f>SUM(E121:E122)</f>
        <v>169538.5</v>
      </c>
      <c r="F120" s="16"/>
      <c r="G120" s="43"/>
    </row>
    <row r="121" spans="1:8" hidden="1" x14ac:dyDescent="0.2">
      <c r="A121" s="12"/>
      <c r="B121" s="12"/>
      <c r="C121" s="12">
        <v>2</v>
      </c>
      <c r="D121" s="15" t="s">
        <v>101</v>
      </c>
      <c r="E121" s="74">
        <v>0</v>
      </c>
      <c r="F121" s="16"/>
      <c r="G121" s="43"/>
    </row>
    <row r="122" spans="1:8" x14ac:dyDescent="0.2">
      <c r="A122" s="12"/>
      <c r="B122" s="12"/>
      <c r="C122" s="12">
        <v>3</v>
      </c>
      <c r="D122" s="15" t="s">
        <v>102</v>
      </c>
      <c r="E122" s="74">
        <v>169538.5</v>
      </c>
      <c r="F122" s="16"/>
      <c r="G122" s="43"/>
    </row>
    <row r="123" spans="1:8" x14ac:dyDescent="0.2">
      <c r="A123" s="12"/>
      <c r="B123" s="12"/>
      <c r="C123" s="12"/>
      <c r="D123" s="8" t="s">
        <v>91</v>
      </c>
      <c r="E123" s="48"/>
      <c r="F123" s="16">
        <f>+E120</f>
        <v>169538.5</v>
      </c>
      <c r="G123" s="43"/>
    </row>
    <row r="124" spans="1:8" ht="15.75" x14ac:dyDescent="0.25">
      <c r="A124" s="64" t="s">
        <v>61</v>
      </c>
      <c r="B124" s="67"/>
      <c r="C124" s="67"/>
      <c r="D124" s="66" t="s">
        <v>62</v>
      </c>
      <c r="E124" s="63">
        <f>+E125+E135+E133+E131</f>
        <v>2388546.3000000003</v>
      </c>
      <c r="F124" s="16"/>
      <c r="G124" s="43"/>
    </row>
    <row r="125" spans="1:8" ht="18" customHeight="1" x14ac:dyDescent="0.2">
      <c r="A125" s="12"/>
      <c r="B125" s="9">
        <v>61</v>
      </c>
      <c r="C125" s="12"/>
      <c r="D125" s="8" t="s">
        <v>60</v>
      </c>
      <c r="E125" s="22">
        <f>SUM(E126:E130)</f>
        <v>35074.76</v>
      </c>
      <c r="F125" s="16"/>
      <c r="G125" s="43"/>
      <c r="H125" s="47"/>
    </row>
    <row r="126" spans="1:8" ht="18" hidden="1" customHeight="1" x14ac:dyDescent="0.2">
      <c r="A126" s="12"/>
      <c r="B126" s="9"/>
      <c r="C126" s="12">
        <v>1</v>
      </c>
      <c r="D126" s="15" t="s">
        <v>74</v>
      </c>
      <c r="E126" s="23">
        <v>0</v>
      </c>
      <c r="F126" s="16"/>
      <c r="G126" s="43"/>
      <c r="H126" s="47"/>
    </row>
    <row r="127" spans="1:8" ht="12.75" customHeight="1" x14ac:dyDescent="0.2">
      <c r="A127" s="12"/>
      <c r="B127" s="12"/>
      <c r="C127" s="12">
        <v>613</v>
      </c>
      <c r="D127" s="15" t="s">
        <v>151</v>
      </c>
      <c r="E127" s="23">
        <v>35074.76</v>
      </c>
      <c r="F127" s="16"/>
      <c r="G127" s="43"/>
      <c r="H127" s="47"/>
    </row>
    <row r="128" spans="1:8" ht="12.75" hidden="1" customHeight="1" x14ac:dyDescent="0.2">
      <c r="A128" s="12"/>
      <c r="B128" s="12"/>
      <c r="C128" s="12">
        <v>614</v>
      </c>
      <c r="D128" s="15" t="s">
        <v>147</v>
      </c>
      <c r="E128" s="74">
        <v>0</v>
      </c>
      <c r="F128" s="16"/>
      <c r="G128" s="43"/>
      <c r="H128" s="47"/>
    </row>
    <row r="129" spans="1:8" hidden="1" x14ac:dyDescent="0.2">
      <c r="A129" s="12"/>
      <c r="B129" s="12"/>
      <c r="C129" s="12">
        <v>616</v>
      </c>
      <c r="D129" s="15" t="s">
        <v>78</v>
      </c>
      <c r="E129" s="74">
        <v>0</v>
      </c>
      <c r="F129" s="16"/>
      <c r="G129" s="43"/>
      <c r="H129" s="47"/>
    </row>
    <row r="130" spans="1:8" ht="12.75" hidden="1" customHeight="1" x14ac:dyDescent="0.2">
      <c r="A130" s="12"/>
      <c r="B130" s="12"/>
      <c r="C130" s="12">
        <v>9</v>
      </c>
      <c r="D130" s="15" t="s">
        <v>163</v>
      </c>
      <c r="E130" s="74">
        <v>0</v>
      </c>
      <c r="F130" s="16"/>
      <c r="G130" s="43"/>
      <c r="H130" s="47"/>
    </row>
    <row r="131" spans="1:8" ht="12.75" hidden="1" customHeight="1" x14ac:dyDescent="0.2">
      <c r="A131" s="12"/>
      <c r="B131" s="12">
        <v>64</v>
      </c>
      <c r="C131" s="12"/>
      <c r="D131" s="54" t="s">
        <v>168</v>
      </c>
      <c r="E131" s="82">
        <f>+E132</f>
        <v>0</v>
      </c>
      <c r="F131" s="16"/>
      <c r="G131" s="43"/>
      <c r="H131" s="47"/>
    </row>
    <row r="132" spans="1:8" ht="12.75" hidden="1" customHeight="1" x14ac:dyDescent="0.2">
      <c r="A132" s="12"/>
      <c r="B132" s="12"/>
      <c r="C132" s="12">
        <v>1</v>
      </c>
      <c r="D132" s="28" t="s">
        <v>169</v>
      </c>
      <c r="E132" s="74">
        <v>0</v>
      </c>
      <c r="F132" s="16"/>
      <c r="G132" s="43"/>
      <c r="H132" s="47"/>
    </row>
    <row r="133" spans="1:8" ht="12.75" customHeight="1" x14ac:dyDescent="0.2">
      <c r="A133" s="12"/>
      <c r="B133" s="12">
        <v>65</v>
      </c>
      <c r="C133" s="12"/>
      <c r="D133" s="54" t="s">
        <v>152</v>
      </c>
      <c r="E133" s="82">
        <f>+E134</f>
        <v>816588.17</v>
      </c>
      <c r="F133" s="16"/>
      <c r="G133" s="43"/>
      <c r="H133" s="47"/>
    </row>
    <row r="134" spans="1:8" ht="12.75" customHeight="1" x14ac:dyDescent="0.2">
      <c r="A134" s="12"/>
      <c r="B134" s="12"/>
      <c r="C134" s="12">
        <v>5</v>
      </c>
      <c r="D134" s="28" t="s">
        <v>78</v>
      </c>
      <c r="E134" s="74">
        <v>816588.17</v>
      </c>
      <c r="F134" s="16"/>
      <c r="G134" s="43"/>
      <c r="H134" s="47"/>
    </row>
    <row r="135" spans="1:8" ht="12.75" customHeight="1" x14ac:dyDescent="0.2">
      <c r="A135" s="12"/>
      <c r="B135" s="9">
        <v>69</v>
      </c>
      <c r="C135" s="12"/>
      <c r="D135" s="54" t="s">
        <v>119</v>
      </c>
      <c r="E135" s="22">
        <f>SUM(E137:E138)</f>
        <v>1536883.37</v>
      </c>
      <c r="F135" s="16"/>
      <c r="G135" s="43"/>
      <c r="H135" s="47"/>
    </row>
    <row r="136" spans="1:8" ht="12.75" hidden="1" customHeight="1" x14ac:dyDescent="0.2">
      <c r="A136" s="12"/>
      <c r="B136" s="9"/>
      <c r="C136" s="12">
        <v>691</v>
      </c>
      <c r="D136" s="28" t="s">
        <v>129</v>
      </c>
      <c r="E136" s="23">
        <v>0</v>
      </c>
      <c r="F136" s="16"/>
      <c r="G136" s="43"/>
      <c r="H136" s="47"/>
    </row>
    <row r="137" spans="1:8" ht="12.75" customHeight="1" x14ac:dyDescent="0.2">
      <c r="A137" s="12"/>
      <c r="B137" s="12"/>
      <c r="C137" s="12">
        <v>683</v>
      </c>
      <c r="D137" s="28" t="s">
        <v>164</v>
      </c>
      <c r="E137" s="23">
        <v>686061.67</v>
      </c>
      <c r="F137" s="16"/>
      <c r="G137" s="43"/>
      <c r="H137" s="47"/>
    </row>
    <row r="138" spans="1:8" ht="12.75" customHeight="1" x14ac:dyDescent="0.2">
      <c r="A138" s="12"/>
      <c r="B138" s="12"/>
      <c r="C138" s="12">
        <v>688</v>
      </c>
      <c r="D138" s="93" t="s">
        <v>180</v>
      </c>
      <c r="E138" s="23">
        <v>850821.7</v>
      </c>
      <c r="F138" s="16"/>
      <c r="G138" s="43"/>
      <c r="H138" s="47"/>
    </row>
    <row r="139" spans="1:8" ht="18" customHeight="1" x14ac:dyDescent="0.2">
      <c r="A139" s="12"/>
      <c r="B139" s="12"/>
      <c r="C139" s="12"/>
      <c r="D139" s="8" t="s">
        <v>71</v>
      </c>
      <c r="E139" s="23"/>
      <c r="F139" s="16">
        <f>+E124</f>
        <v>2388546.3000000003</v>
      </c>
      <c r="G139" s="43"/>
      <c r="H139" s="47"/>
    </row>
    <row r="140" spans="1:8" ht="15.75" x14ac:dyDescent="0.25">
      <c r="A140" s="64" t="s">
        <v>104</v>
      </c>
      <c r="B140" s="83"/>
      <c r="C140" s="83"/>
      <c r="D140" s="66" t="s">
        <v>62</v>
      </c>
      <c r="E140" s="63">
        <f>+E141</f>
        <v>2860161.7</v>
      </c>
      <c r="F140" s="16"/>
      <c r="G140" s="43"/>
    </row>
    <row r="141" spans="1:8" ht="12.75" customHeight="1" x14ac:dyDescent="0.2">
      <c r="A141" s="12">
        <v>7</v>
      </c>
      <c r="B141" s="9">
        <v>69</v>
      </c>
      <c r="C141" s="12"/>
      <c r="D141" s="54" t="s">
        <v>157</v>
      </c>
      <c r="E141" s="22">
        <f>+E142+E143</f>
        <v>2860161.7</v>
      </c>
      <c r="F141" s="16"/>
      <c r="G141" s="43"/>
      <c r="H141" s="47"/>
    </row>
    <row r="142" spans="1:8" ht="12.75" customHeight="1" x14ac:dyDescent="0.2">
      <c r="A142" s="12"/>
      <c r="B142" s="9"/>
      <c r="C142" s="12">
        <v>72</v>
      </c>
      <c r="D142" s="28" t="s">
        <v>160</v>
      </c>
      <c r="E142" s="23">
        <v>2860161.7</v>
      </c>
      <c r="F142" s="16"/>
      <c r="G142" s="43"/>
      <c r="H142" s="47"/>
    </row>
    <row r="143" spans="1:8" ht="12.75" hidden="1" customHeight="1" x14ac:dyDescent="0.2">
      <c r="A143" s="12"/>
      <c r="B143" s="12"/>
      <c r="C143" s="12">
        <v>694</v>
      </c>
      <c r="D143" s="28" t="s">
        <v>118</v>
      </c>
      <c r="E143" s="23">
        <v>0</v>
      </c>
      <c r="F143" s="16"/>
      <c r="G143" s="43"/>
      <c r="H143" s="47"/>
    </row>
    <row r="144" spans="1:8" ht="12.75" customHeight="1" x14ac:dyDescent="0.2">
      <c r="A144" s="12"/>
      <c r="B144" s="12"/>
      <c r="C144" s="12"/>
      <c r="D144" s="28"/>
      <c r="E144" s="23"/>
      <c r="F144" s="16"/>
      <c r="G144" s="43"/>
      <c r="H144" s="47"/>
    </row>
    <row r="145" spans="1:8" ht="12.75" hidden="1" customHeight="1" x14ac:dyDescent="0.2">
      <c r="A145" s="12"/>
      <c r="B145" s="12"/>
      <c r="C145" s="12"/>
      <c r="D145" s="28"/>
      <c r="E145" s="23"/>
      <c r="F145" s="16"/>
      <c r="G145" s="43"/>
      <c r="H145" s="47"/>
    </row>
    <row r="146" spans="1:8" ht="12.75" hidden="1" customHeight="1" x14ac:dyDescent="0.2">
      <c r="A146" s="12"/>
      <c r="B146" s="12"/>
      <c r="C146" s="12"/>
      <c r="D146" s="28"/>
      <c r="E146" s="23"/>
      <c r="F146" s="16"/>
      <c r="G146" s="43"/>
      <c r="H146" s="47"/>
    </row>
    <row r="147" spans="1:8" ht="12.75" customHeight="1" x14ac:dyDescent="0.2">
      <c r="A147" s="12"/>
      <c r="B147" s="12"/>
      <c r="C147" s="12"/>
      <c r="D147" s="28"/>
      <c r="E147" s="23"/>
      <c r="F147" s="16"/>
      <c r="G147" s="43"/>
      <c r="H147" s="47"/>
    </row>
    <row r="148" spans="1:8" ht="18" customHeight="1" x14ac:dyDescent="0.2">
      <c r="A148" s="12"/>
      <c r="B148" s="12"/>
      <c r="C148" s="12"/>
      <c r="D148" s="8" t="s">
        <v>158</v>
      </c>
      <c r="E148" s="23"/>
      <c r="F148" s="16">
        <f>+E140</f>
        <v>2860161.7</v>
      </c>
      <c r="G148" s="43"/>
      <c r="H148" s="47"/>
    </row>
    <row r="149" spans="1:8" ht="18" customHeight="1" x14ac:dyDescent="0.25">
      <c r="A149" s="64" t="s">
        <v>104</v>
      </c>
      <c r="B149" s="68"/>
      <c r="C149" s="68"/>
      <c r="D149" s="66" t="s">
        <v>120</v>
      </c>
      <c r="E149" s="63">
        <f>+E150+E152</f>
        <v>12400</v>
      </c>
      <c r="F149" s="16"/>
      <c r="G149" s="43"/>
      <c r="H149" s="47"/>
    </row>
    <row r="150" spans="1:8" ht="18.75" hidden="1" customHeight="1" x14ac:dyDescent="0.2">
      <c r="A150" s="12"/>
      <c r="B150" s="9">
        <v>72</v>
      </c>
      <c r="C150" s="12"/>
      <c r="D150" s="8" t="s">
        <v>105</v>
      </c>
      <c r="E150" s="22">
        <f>+E151</f>
        <v>0</v>
      </c>
      <c r="F150" s="16"/>
      <c r="G150" s="43"/>
      <c r="H150" s="47"/>
    </row>
    <row r="151" spans="1:8" ht="18" hidden="1" customHeight="1" x14ac:dyDescent="0.2">
      <c r="A151" s="12"/>
      <c r="B151" s="12"/>
      <c r="C151" s="12">
        <v>721</v>
      </c>
      <c r="D151" s="15" t="s">
        <v>106</v>
      </c>
      <c r="E151" s="23">
        <v>0</v>
      </c>
      <c r="F151" s="16"/>
      <c r="G151" s="43"/>
      <c r="H151" s="47"/>
    </row>
    <row r="152" spans="1:8" ht="18" customHeight="1" x14ac:dyDescent="0.2">
      <c r="A152" s="12"/>
      <c r="B152" s="12">
        <v>74</v>
      </c>
      <c r="C152" s="12"/>
      <c r="D152" s="8" t="s">
        <v>107</v>
      </c>
      <c r="E152" s="22">
        <f>+E153+E154</f>
        <v>12400</v>
      </c>
      <c r="F152" s="16"/>
      <c r="G152" s="43"/>
      <c r="H152" s="47"/>
    </row>
    <row r="153" spans="1:8" ht="18" hidden="1" customHeight="1" x14ac:dyDescent="0.2">
      <c r="A153" s="12"/>
      <c r="B153" s="12"/>
      <c r="C153" s="12">
        <v>741</v>
      </c>
      <c r="D153" s="15" t="s">
        <v>148</v>
      </c>
      <c r="E153" s="74">
        <v>0</v>
      </c>
      <c r="F153" s="16"/>
      <c r="G153" s="43"/>
      <c r="H153" s="47"/>
    </row>
    <row r="154" spans="1:8" ht="18" customHeight="1" x14ac:dyDescent="0.2">
      <c r="A154" s="12"/>
      <c r="B154" s="12"/>
      <c r="C154" s="12">
        <v>742</v>
      </c>
      <c r="D154" s="15" t="s">
        <v>126</v>
      </c>
      <c r="E154" s="74">
        <v>12400</v>
      </c>
      <c r="F154" s="16"/>
      <c r="G154" s="43"/>
      <c r="H154" s="47"/>
    </row>
    <row r="155" spans="1:8" ht="18" customHeight="1" x14ac:dyDescent="0.2">
      <c r="A155" s="12"/>
      <c r="B155" s="12"/>
      <c r="C155" s="12"/>
      <c r="D155" s="8" t="s">
        <v>108</v>
      </c>
      <c r="E155" s="23"/>
      <c r="F155" s="16">
        <f>+E149</f>
        <v>12400</v>
      </c>
      <c r="G155" s="43"/>
      <c r="H155" s="47"/>
    </row>
    <row r="156" spans="1:8" ht="18" customHeight="1" x14ac:dyDescent="0.25">
      <c r="A156" s="64" t="s">
        <v>103</v>
      </c>
      <c r="B156" s="68"/>
      <c r="C156" s="68"/>
      <c r="D156" s="66" t="s">
        <v>109</v>
      </c>
      <c r="E156" s="63">
        <f>+E157+E161</f>
        <v>22723245.190000001</v>
      </c>
      <c r="F156" s="16"/>
      <c r="G156" s="43"/>
      <c r="H156" s="47"/>
    </row>
    <row r="157" spans="1:8" s="79" customFormat="1" ht="18" hidden="1" customHeight="1" x14ac:dyDescent="0.2">
      <c r="A157" s="75"/>
      <c r="B157" s="80">
        <v>84</v>
      </c>
      <c r="C157" s="76"/>
      <c r="D157" s="54" t="s">
        <v>125</v>
      </c>
      <c r="E157" s="22">
        <f>+E158</f>
        <v>0</v>
      </c>
      <c r="F157" s="77"/>
      <c r="G157" s="43"/>
      <c r="H157" s="78"/>
    </row>
    <row r="158" spans="1:8" s="79" customFormat="1" ht="18" hidden="1" customHeight="1" x14ac:dyDescent="0.2">
      <c r="A158" s="75"/>
      <c r="B158" s="76"/>
      <c r="C158" s="76">
        <v>841</v>
      </c>
      <c r="D158" s="28" t="s">
        <v>126</v>
      </c>
      <c r="E158" s="23">
        <v>0</v>
      </c>
      <c r="F158" s="77"/>
      <c r="G158" s="43"/>
      <c r="H158" s="78"/>
    </row>
    <row r="159" spans="1:8" s="79" customFormat="1" ht="18" hidden="1" customHeight="1" x14ac:dyDescent="0.25">
      <c r="A159" s="75"/>
      <c r="B159" s="76"/>
      <c r="C159" s="76"/>
      <c r="D159" s="55"/>
      <c r="E159" s="22"/>
      <c r="F159" s="77"/>
      <c r="G159" s="43"/>
      <c r="H159" s="78"/>
    </row>
    <row r="160" spans="1:8" s="79" customFormat="1" ht="18" hidden="1" customHeight="1" x14ac:dyDescent="0.25">
      <c r="A160" s="75"/>
      <c r="B160" s="76"/>
      <c r="C160" s="76"/>
      <c r="D160" s="55"/>
      <c r="E160" s="22"/>
      <c r="F160" s="77"/>
      <c r="G160" s="43"/>
      <c r="H160" s="78"/>
    </row>
    <row r="161" spans="1:8" ht="18" customHeight="1" x14ac:dyDescent="0.2">
      <c r="A161" s="12"/>
      <c r="B161" s="9">
        <v>87</v>
      </c>
      <c r="C161" s="12"/>
      <c r="D161" s="8" t="s">
        <v>110</v>
      </c>
      <c r="E161" s="22">
        <f>+E162</f>
        <v>22723245.190000001</v>
      </c>
      <c r="F161" s="16"/>
      <c r="G161" s="43"/>
      <c r="H161" s="47"/>
    </row>
    <row r="162" spans="1:8" ht="18" customHeight="1" x14ac:dyDescent="0.2">
      <c r="A162" s="12"/>
      <c r="B162" s="12"/>
      <c r="C162" s="12">
        <v>871</v>
      </c>
      <c r="D162" s="15" t="s">
        <v>111</v>
      </c>
      <c r="E162" s="74">
        <v>22723245.190000001</v>
      </c>
      <c r="F162" s="16"/>
      <c r="G162" s="43"/>
      <c r="H162" s="47"/>
    </row>
    <row r="163" spans="1:8" ht="18" customHeight="1" x14ac:dyDescent="0.2">
      <c r="A163" s="12"/>
      <c r="B163" s="12"/>
      <c r="C163" s="12"/>
      <c r="D163" s="8" t="s">
        <v>112</v>
      </c>
      <c r="E163" s="23">
        <v>0</v>
      </c>
      <c r="F163" s="81">
        <f>+E156</f>
        <v>22723245.190000001</v>
      </c>
      <c r="G163" s="43"/>
      <c r="H163" s="47"/>
    </row>
    <row r="164" spans="1:8" ht="18" customHeight="1" x14ac:dyDescent="0.2">
      <c r="A164" s="12"/>
      <c r="B164" s="12"/>
      <c r="C164" s="12"/>
      <c r="D164" s="8"/>
      <c r="E164" s="23"/>
      <c r="F164" s="16"/>
      <c r="G164" s="43"/>
      <c r="H164" s="47"/>
    </row>
    <row r="165" spans="1:8" ht="21" customHeight="1" thickBot="1" x14ac:dyDescent="0.3">
      <c r="A165" s="68"/>
      <c r="B165" s="68"/>
      <c r="C165" s="68"/>
      <c r="D165" s="66" t="s">
        <v>37</v>
      </c>
      <c r="E165" s="69"/>
      <c r="F165" s="71">
        <f>SUM(F22:F164)</f>
        <v>55743444.579999998</v>
      </c>
      <c r="G165" s="43"/>
    </row>
    <row r="166" spans="1:8" ht="21" customHeight="1" thickBot="1" x14ac:dyDescent="0.3">
      <c r="A166" s="68"/>
      <c r="B166" s="68"/>
      <c r="C166" s="68"/>
      <c r="D166" s="66" t="s">
        <v>38</v>
      </c>
      <c r="E166" s="69"/>
      <c r="F166" s="70">
        <f>+F18-F165</f>
        <v>39241454.63000001</v>
      </c>
      <c r="G166" s="43"/>
    </row>
    <row r="167" spans="1:8" ht="13.5" thickTop="1" x14ac:dyDescent="0.2">
      <c r="D167" s="13"/>
    </row>
    <row r="168" spans="1:8" x14ac:dyDescent="0.2">
      <c r="D168" s="14" t="s">
        <v>142</v>
      </c>
    </row>
    <row r="169" spans="1:8" x14ac:dyDescent="0.2">
      <c r="D169" s="42" t="s">
        <v>86</v>
      </c>
    </row>
    <row r="170" spans="1:8" x14ac:dyDescent="0.2">
      <c r="F170" s="47" t="s">
        <v>86</v>
      </c>
      <c r="H170" s="26"/>
    </row>
    <row r="171" spans="1:8" x14ac:dyDescent="0.2">
      <c r="F171" s="85">
        <f>+F166-39241454.63</f>
        <v>0</v>
      </c>
    </row>
    <row r="182" spans="7:9" x14ac:dyDescent="0.2">
      <c r="G182" s="97" t="s">
        <v>45</v>
      </c>
      <c r="H182" s="97"/>
      <c r="I182" s="97"/>
    </row>
    <row r="183" spans="7:9" x14ac:dyDescent="0.2">
      <c r="G183" s="97" t="s">
        <v>46</v>
      </c>
      <c r="H183" s="97"/>
      <c r="I183" s="97"/>
    </row>
    <row r="184" spans="7:9" x14ac:dyDescent="0.2">
      <c r="G184" s="96">
        <v>42735</v>
      </c>
      <c r="H184" s="96"/>
      <c r="I184" s="96"/>
    </row>
    <row r="187" spans="7:9" x14ac:dyDescent="0.2">
      <c r="G187" s="26" t="str">
        <f>+A18</f>
        <v>DISPONIBLE PARA EL PERIODO</v>
      </c>
      <c r="H187" s="26">
        <f>+F18</f>
        <v>94984899.210000008</v>
      </c>
    </row>
    <row r="188" spans="7:9" x14ac:dyDescent="0.2">
      <c r="G188" s="3" t="s">
        <v>23</v>
      </c>
      <c r="H188" s="3">
        <f>+E22</f>
        <v>20111600.600000001</v>
      </c>
      <c r="I188" s="44">
        <f>+H188/H198</f>
        <v>0.36078862279737506</v>
      </c>
    </row>
    <row r="189" spans="7:9" x14ac:dyDescent="0.2">
      <c r="G189" s="3" t="s">
        <v>24</v>
      </c>
      <c r="H189" s="3">
        <f>+E43</f>
        <v>6976082.9999999991</v>
      </c>
      <c r="I189" s="44">
        <f>+H189/H198</f>
        <v>0.12514624908025374</v>
      </c>
    </row>
    <row r="190" spans="7:9" x14ac:dyDescent="0.2">
      <c r="G190" s="3" t="s">
        <v>25</v>
      </c>
      <c r="H190" s="3">
        <f>+E81</f>
        <v>501869.29000000004</v>
      </c>
      <c r="I190" s="44">
        <f>+H190/H198</f>
        <v>9.003198381107292E-3</v>
      </c>
    </row>
    <row r="191" spans="7:9" x14ac:dyDescent="0.2">
      <c r="G191" s="3" t="s">
        <v>68</v>
      </c>
      <c r="H191" s="3">
        <f>+F123</f>
        <v>169538.5</v>
      </c>
      <c r="I191" s="44">
        <f>+H191/H199</f>
        <v>4.3203928498203063E-3</v>
      </c>
    </row>
    <row r="192" spans="7:9" x14ac:dyDescent="0.2">
      <c r="G192" s="3" t="s">
        <v>64</v>
      </c>
      <c r="H192" s="3">
        <f>+E124</f>
        <v>2388546.3000000003</v>
      </c>
      <c r="I192" s="44">
        <f>+H192/H198</f>
        <v>4.284891825391391E-2</v>
      </c>
    </row>
    <row r="193" spans="7:9" x14ac:dyDescent="0.2">
      <c r="G193" s="3" t="s">
        <v>159</v>
      </c>
      <c r="H193" s="3">
        <f>+F148</f>
        <v>2860161.7</v>
      </c>
      <c r="I193" s="44">
        <f>+H193/H199</f>
        <v>7.2886230313526978E-2</v>
      </c>
    </row>
    <row r="194" spans="7:9" x14ac:dyDescent="0.2">
      <c r="G194" s="3" t="s">
        <v>121</v>
      </c>
      <c r="H194" s="3">
        <f>+F155</f>
        <v>12400</v>
      </c>
      <c r="I194" s="44">
        <f>+H194/H198</f>
        <v>2.2244768139873712E-4</v>
      </c>
    </row>
    <row r="195" spans="7:9" x14ac:dyDescent="0.2">
      <c r="G195" s="3" t="s">
        <v>122</v>
      </c>
      <c r="H195" s="90">
        <f>+F163</f>
        <v>22723245.190000001</v>
      </c>
      <c r="I195" s="44">
        <f>+H195/H198</f>
        <v>0.4076397747072989</v>
      </c>
    </row>
    <row r="196" spans="7:9" hidden="1" x14ac:dyDescent="0.2">
      <c r="I196" s="44"/>
    </row>
    <row r="197" spans="7:9" hidden="1" x14ac:dyDescent="0.2">
      <c r="I197" s="44"/>
    </row>
    <row r="198" spans="7:9" x14ac:dyDescent="0.2">
      <c r="G198" s="26" t="s">
        <v>32</v>
      </c>
      <c r="H198" s="26">
        <f>SUM(H188:H195)</f>
        <v>55743444.579999998</v>
      </c>
      <c r="I198" s="44">
        <f>SUM(I188:I197)</f>
        <v>1.0228558340646949</v>
      </c>
    </row>
    <row r="199" spans="7:9" x14ac:dyDescent="0.2">
      <c r="G199" s="26" t="s">
        <v>33</v>
      </c>
      <c r="H199" s="26">
        <f>+H187-H198</f>
        <v>39241454.63000001</v>
      </c>
      <c r="I199" s="44"/>
    </row>
    <row r="200" spans="7:9" x14ac:dyDescent="0.2">
      <c r="H200" s="46"/>
    </row>
  </sheetData>
  <mergeCells count="9">
    <mergeCell ref="G184:I184"/>
    <mergeCell ref="G182:I182"/>
    <mergeCell ref="A6:F6"/>
    <mergeCell ref="A9:F9"/>
    <mergeCell ref="A10:F10"/>
    <mergeCell ref="A11:F11"/>
    <mergeCell ref="G183:I183"/>
    <mergeCell ref="A20:E20"/>
    <mergeCell ref="A7:F7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7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6"/>
  </sheetPr>
  <dimension ref="A1:J29"/>
  <sheetViews>
    <sheetView showZeros="0" tabSelected="1" workbookViewId="0">
      <pane ySplit="6" topLeftCell="A7" activePane="bottomLeft" state="frozen"/>
      <selection pane="bottomLeft" activeCell="G22" sqref="G22"/>
    </sheetView>
  </sheetViews>
  <sheetFormatPr defaultColWidth="11.42578125" defaultRowHeight="12.75" x14ac:dyDescent="0.2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10" ht="8.25" customHeight="1" x14ac:dyDescent="0.2"/>
    <row r="5" spans="1:10" ht="21.75" customHeight="1" x14ac:dyDescent="0.5">
      <c r="A5" s="25"/>
      <c r="D5" s="101" t="s">
        <v>86</v>
      </c>
      <c r="E5" s="101"/>
      <c r="F5" s="101"/>
      <c r="G5" s="101"/>
      <c r="H5" s="101"/>
      <c r="I5" s="101"/>
    </row>
    <row r="6" spans="1:10" ht="36" customHeight="1" x14ac:dyDescent="0.2">
      <c r="A6" s="6"/>
      <c r="C6" s="6"/>
      <c r="D6" s="1"/>
    </row>
    <row r="7" spans="1:10" ht="18.75" customHeight="1" x14ac:dyDescent="0.5">
      <c r="A7" s="6"/>
      <c r="B7" s="25"/>
      <c r="C7" s="6"/>
      <c r="D7" s="1"/>
    </row>
    <row r="8" spans="1:10" ht="38.25" customHeight="1" x14ac:dyDescent="0.25">
      <c r="A8" s="98"/>
      <c r="B8" s="98"/>
      <c r="C8" s="98"/>
      <c r="D8" s="98"/>
      <c r="E8" s="98"/>
      <c r="F8" s="98"/>
      <c r="G8" s="98"/>
      <c r="H8" s="10"/>
      <c r="I8" s="10"/>
      <c r="J8" s="10"/>
    </row>
    <row r="9" spans="1:10" x14ac:dyDescent="0.2">
      <c r="A9" s="6"/>
      <c r="B9" s="6"/>
      <c r="C9" s="6"/>
      <c r="D9" s="1"/>
    </row>
    <row r="10" spans="1:10" ht="18.75" x14ac:dyDescent="0.2">
      <c r="A10" s="102" t="s">
        <v>167</v>
      </c>
      <c r="B10" s="102"/>
      <c r="C10" s="102"/>
      <c r="D10" s="102"/>
      <c r="E10" s="102"/>
      <c r="F10" s="102"/>
    </row>
    <row r="11" spans="1:10" ht="15.75" x14ac:dyDescent="0.25">
      <c r="A11" s="99" t="s">
        <v>30</v>
      </c>
      <c r="B11" s="99"/>
      <c r="C11" s="99"/>
      <c r="D11" s="99"/>
      <c r="E11" s="99"/>
      <c r="F11" s="99"/>
      <c r="G11" s="99"/>
    </row>
    <row r="12" spans="1:10" ht="15.75" x14ac:dyDescent="0.25">
      <c r="A12" s="99" t="s">
        <v>177</v>
      </c>
      <c r="B12" s="99"/>
      <c r="C12" s="99"/>
      <c r="D12" s="99"/>
      <c r="E12" s="99"/>
      <c r="F12" s="99"/>
      <c r="G12" s="99"/>
    </row>
    <row r="13" spans="1:10" ht="15.75" x14ac:dyDescent="0.25">
      <c r="A13" s="99" t="s">
        <v>12</v>
      </c>
      <c r="B13" s="99"/>
      <c r="C13" s="99"/>
      <c r="D13" s="99"/>
      <c r="E13" s="99"/>
      <c r="F13" s="99"/>
      <c r="G13" s="99"/>
    </row>
    <row r="14" spans="1:10" ht="12.75" hidden="1" customHeight="1" x14ac:dyDescent="0.2">
      <c r="A14" s="7"/>
      <c r="B14" s="7"/>
      <c r="C14" s="7"/>
      <c r="D14" s="15"/>
      <c r="E14" s="16"/>
      <c r="F14" s="16"/>
      <c r="G14" s="16"/>
    </row>
    <row r="15" spans="1:10" ht="12.75" hidden="1" customHeight="1" x14ac:dyDescent="0.2"/>
    <row r="16" spans="1:10" ht="15.75" x14ac:dyDescent="0.25">
      <c r="A16" s="99" t="s">
        <v>86</v>
      </c>
      <c r="B16" s="99"/>
      <c r="C16" s="99"/>
      <c r="D16" s="99"/>
      <c r="E16" s="99"/>
      <c r="F16" s="99"/>
      <c r="G16" s="99"/>
    </row>
    <row r="17" spans="1:7" ht="15.75" x14ac:dyDescent="0.25">
      <c r="A17" s="99"/>
      <c r="B17" s="99"/>
      <c r="C17" s="99"/>
      <c r="D17" s="99"/>
      <c r="E17" s="99"/>
      <c r="F17" s="99"/>
      <c r="G17" s="99"/>
    </row>
    <row r="18" spans="1:7" ht="15" x14ac:dyDescent="0.2">
      <c r="D18" s="29"/>
      <c r="E18" s="29"/>
      <c r="F18" s="29"/>
      <c r="G18" s="29"/>
    </row>
    <row r="19" spans="1:7" x14ac:dyDescent="0.2">
      <c r="D19" s="30"/>
      <c r="E19" s="30"/>
      <c r="F19" s="30"/>
      <c r="G19" s="30"/>
    </row>
    <row r="20" spans="1:7" ht="30" customHeight="1" x14ac:dyDescent="0.25">
      <c r="A20" s="104" t="s">
        <v>27</v>
      </c>
      <c r="B20" s="104"/>
      <c r="C20" s="104"/>
      <c r="D20" s="104"/>
      <c r="E20" s="32"/>
      <c r="F20" s="32"/>
      <c r="G20" s="31" t="s">
        <v>28</v>
      </c>
    </row>
    <row r="21" spans="1:7" ht="43.5" customHeight="1" x14ac:dyDescent="0.25">
      <c r="A21" s="103" t="s">
        <v>178</v>
      </c>
      <c r="B21" s="103"/>
      <c r="C21" s="103"/>
      <c r="D21" s="103"/>
      <c r="E21" s="34"/>
      <c r="F21" s="34"/>
      <c r="G21" s="38">
        <v>75480666.040000007</v>
      </c>
    </row>
    <row r="22" spans="1:7" ht="40.5" customHeight="1" x14ac:dyDescent="0.25">
      <c r="A22" s="103" t="s">
        <v>72</v>
      </c>
      <c r="B22" s="103"/>
      <c r="C22" s="103"/>
      <c r="D22" s="103"/>
      <c r="E22" s="34"/>
      <c r="F22" s="35"/>
      <c r="G22" s="39">
        <f>+ejecucion!F16+ejecucion!F17</f>
        <v>19504233.169999998</v>
      </c>
    </row>
    <row r="23" spans="1:7" ht="30" customHeight="1" x14ac:dyDescent="0.25">
      <c r="A23" s="106" t="s">
        <v>43</v>
      </c>
      <c r="B23" s="106"/>
      <c r="C23" s="106"/>
      <c r="D23" s="106"/>
      <c r="E23" s="35"/>
      <c r="F23" s="35"/>
      <c r="G23" s="40">
        <f>+G21+G22</f>
        <v>94984899.210000008</v>
      </c>
    </row>
    <row r="24" spans="1:7" ht="30" customHeight="1" x14ac:dyDescent="0.25">
      <c r="A24" s="36"/>
      <c r="B24" s="36"/>
      <c r="C24" s="36"/>
      <c r="D24" s="37"/>
      <c r="E24" s="35"/>
      <c r="F24" s="35"/>
      <c r="G24" s="35"/>
    </row>
    <row r="25" spans="1:7" ht="30" customHeight="1" x14ac:dyDescent="0.25">
      <c r="A25" s="106" t="s">
        <v>29</v>
      </c>
      <c r="B25" s="106"/>
      <c r="C25" s="36"/>
      <c r="D25" s="35"/>
      <c r="E25" s="35"/>
      <c r="F25" s="35"/>
      <c r="G25" s="35"/>
    </row>
    <row r="26" spans="1:7" ht="30" customHeight="1" x14ac:dyDescent="0.25">
      <c r="A26" s="107" t="s">
        <v>31</v>
      </c>
      <c r="B26" s="107"/>
      <c r="C26" s="107"/>
      <c r="D26" s="107"/>
      <c r="E26" s="35"/>
      <c r="F26" s="38"/>
      <c r="G26" s="38">
        <f>+ejecucion!F165</f>
        <v>55743444.579999998</v>
      </c>
    </row>
    <row r="27" spans="1:7" ht="30" customHeight="1" thickBot="1" x14ac:dyDescent="0.3">
      <c r="A27" s="105" t="s">
        <v>179</v>
      </c>
      <c r="B27" s="105"/>
      <c r="C27" s="105"/>
      <c r="D27" s="105"/>
      <c r="E27" s="38"/>
      <c r="F27" s="37"/>
      <c r="G27" s="41">
        <f>+G23-G26</f>
        <v>39241454.63000001</v>
      </c>
    </row>
    <row r="28" spans="1:7" ht="30" customHeight="1" thickTop="1" x14ac:dyDescent="0.25">
      <c r="A28" s="105"/>
      <c r="B28" s="105"/>
      <c r="C28" s="105"/>
      <c r="D28" s="24"/>
      <c r="E28" s="37"/>
      <c r="F28" s="24"/>
      <c r="G28" s="33"/>
    </row>
    <row r="29" spans="1:7" ht="15.75" x14ac:dyDescent="0.25">
      <c r="E29" s="24"/>
    </row>
  </sheetData>
  <mergeCells count="16">
    <mergeCell ref="A13:G13"/>
    <mergeCell ref="A21:D21"/>
    <mergeCell ref="A20:D20"/>
    <mergeCell ref="A28:C28"/>
    <mergeCell ref="A16:G16"/>
    <mergeCell ref="A17:G17"/>
    <mergeCell ref="A22:D22"/>
    <mergeCell ref="A23:D23"/>
    <mergeCell ref="A26:D26"/>
    <mergeCell ref="A25:B25"/>
    <mergeCell ref="A27:D27"/>
    <mergeCell ref="D5:I5"/>
    <mergeCell ref="A8:G8"/>
    <mergeCell ref="A10:F10"/>
    <mergeCell ref="A11:G11"/>
    <mergeCell ref="A12:G12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 Peralta</cp:lastModifiedBy>
  <cp:lastPrinted>2014-02-20T19:32:27Z</cp:lastPrinted>
  <dcterms:created xsi:type="dcterms:W3CDTF">2006-01-17T19:13:45Z</dcterms:created>
  <dcterms:modified xsi:type="dcterms:W3CDTF">2017-01-13T15:33:15Z</dcterms:modified>
</cp:coreProperties>
</file>