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3"/>
  </bookViews>
  <sheets>
    <sheet name="Gráfico1" sheetId="1" r:id="rId1"/>
    <sheet name="Grafico11" sheetId="2" r:id="rId2"/>
    <sheet name="ejecucion" sheetId="3" r:id="rId3"/>
    <sheet name="resumen" sheetId="4" r:id="rId4"/>
    <sheet name="Hoja2" sheetId="5" r:id="rId5"/>
    <sheet name="Hoja3" sheetId="6" r:id="rId6"/>
  </sheets>
  <definedNames>
    <definedName name="MyExchangeRate">#REF!</definedName>
    <definedName name="_xlnm.Print_Area" localSheetId="2">'ejecucion'!$A$1:$F$163</definedName>
    <definedName name="_xlnm.Print_Area" localSheetId="3">'resumen'!$A$1:$G$33</definedName>
    <definedName name="_xlnm.Print_Titles" localSheetId="2">'ejecucion'!$1:$21</definedName>
    <definedName name="_xlnm.Print_Titles" localSheetId="3">'resumen'!$1:$13</definedName>
  </definedNames>
  <calcPr fullCalcOnLoad="1"/>
</workbook>
</file>

<file path=xl/sharedStrings.xml><?xml version="1.0" encoding="utf-8"?>
<sst xmlns="http://schemas.openxmlformats.org/spreadsheetml/2006/main" count="182" uniqueCount="172">
  <si>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</si>
  <si>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</si>
  <si>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</si>
  <si>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</si>
  <si>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</si>
  <si>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</si>
  <si>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</si>
  <si>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</si>
  <si>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</si>
  <si>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</si>
  <si>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</si>
  <si>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</si>
  <si>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</si>
  <si>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</si>
  <si>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</si>
  <si>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</si>
  <si>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</si>
  <si>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</si>
  <si>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</si>
  <si>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</si>
  <si>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</si>
  <si>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</si>
  <si>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</si>
  <si>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</si>
  <si>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</si>
  <si>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</si>
  <si>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</si>
  <si>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</si>
  <si>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</si>
  <si>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</si>
  <si>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</si>
  <si>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</si>
  <si>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</si>
  <si>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</si>
  <si>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</si>
  <si>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</si>
  <si>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</si>
  <si>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</si>
  <si>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</si>
  <si>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</si>
  <si>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</si>
  <si>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</si>
  <si>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</si>
  <si>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</si>
  <si>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</si>
  <si>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</si>
  <si>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</si>
  <si>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</si>
  <si>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</si>
  <si>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</si>
  <si>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</si>
  <si>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</si>
  <si>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</si>
  <si>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</si>
  <si>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</si>
  <si>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</si>
  <si>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</si>
  <si>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</si>
  <si>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</si>
  <si>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</si>
  <si>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</si>
  <si>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</si>
  <si>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</si>
  <si>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</si>
  <si>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</si>
  <si>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</si>
  <si>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</si>
  <si>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</si>
  <si>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</si>
  <si>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</si>
  <si>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</si>
  <si>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</si>
  <si>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</si>
  <si>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</si>
  <si>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</si>
  <si>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</si>
  <si>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</si>
  <si>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</si>
  <si>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</si>
  <si>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</si>
  <si>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</si>
  <si>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</si>
  <si>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</si>
  <si>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</si>
  <si>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</si>
  <si>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</si>
  <si>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</si>
  <si>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</si>
  <si>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</si>
  <si>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</si>
  <si>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</si>
  <si>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</si>
  <si>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</si>
  <si>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</si>
  <si>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</si>
  <si>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</si>
  <si>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</si>
  <si>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</si>
  <si>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</si>
  <si>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</si>
  <si>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</si>
  <si>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</si>
  <si>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</si>
  <si>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</si>
  <si>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</si>
  <si>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</si>
  <si>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</si>
  <si>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</si>
  <si>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</si>
  <si>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</si>
  <si>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</si>
  <si>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</si>
  <si>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</si>
  <si>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</si>
  <si>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</si>
  <si>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</si>
  <si>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</si>
  <si>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</si>
  <si>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</si>
  <si>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</si>
  <si>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</si>
  <si>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</si>
  <si>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</si>
  <si>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</si>
  <si>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</si>
  <si>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</si>
  <si>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</si>
  <si>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</si>
  <si>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</si>
  <si>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</si>
  <si>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</si>
  <si>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</si>
  <si>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</si>
  <si>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</si>
  <si>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</si>
  <si>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</si>
  <si>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PAGO VACACIONES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</si>
  <si>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</si>
  <si>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</si>
  <si>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</si>
  <si>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</si>
  <si>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</si>
  <si>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</si>
  <si>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</si>
  <si>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</si>
  <si>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</si>
  <si>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</si>
  <si>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</si>
  <si>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</si>
  <si>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</si>
  <si>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</si>
  <si>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</si>
  <si>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</si>
  <si>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</si>
  <si>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</si>
  <si>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</si>
  <si>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</si>
  <si>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</si>
  <si>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</si>
  <si>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</si>
  <si>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</si>
  <si>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</si>
  <si>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</si>
  <si>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</si>
  <si>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</si>
  <si>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</si>
  <si>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Del 1ro. de marzo al 31, 2015</t>
  </si>
  <si>
    <t>Período del 01/03/2015 al 31/03/2015</t>
  </si>
  <si>
    <t>BALANCE DISPONIBLE PARA COMPROMISOS PENDIENTES AL 28/02/2015</t>
  </si>
  <si>
    <t>TOTAL INGRESOS POR PARTIDAS PRESUPUESTARIAS A MARZO, 2015</t>
  </si>
  <si>
    <t xml:space="preserve"> - Balance disponible al 28/02/2015</t>
  </si>
  <si>
    <t>BALANCE  DISPONIBLE AL 31/03/2015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</si>
</sst>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3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167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8" applyFont="1" applyBorder="1">
      <alignment wrapText="1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167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67" fontId="1" fillId="0" borderId="0" xfId="44" applyFont="1" applyAlignment="1">
      <alignment/>
    </xf>
    <xf numFmtId="169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8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8" applyNumberFormat="1" applyFont="1" applyAlignment="1">
      <alignment horizontal="left" wrapText="1"/>
    </xf>
    <xf numFmtId="167" fontId="0" fillId="0" borderId="0" xfId="44" applyFont="1" applyFill="1" applyAlignment="1">
      <alignment/>
    </xf>
    <xf numFmtId="174" fontId="0" fillId="0" borderId="0" xfId="61" applyNumberFormat="1" applyFont="1" applyAlignment="1">
      <alignment wrapText="1"/>
    </xf>
    <xf numFmtId="167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167" fontId="11" fillId="0" borderId="0" xfId="44" applyFont="1" applyAlignment="1">
      <alignment/>
    </xf>
    <xf numFmtId="4" fontId="0" fillId="0" borderId="0" xfId="58" applyNumberFormat="1" applyFont="1" applyBorder="1">
      <alignment wrapText="1"/>
    </xf>
    <xf numFmtId="4" fontId="12" fillId="0" borderId="12" xfId="44" applyNumberFormat="1" applyFont="1" applyBorder="1" applyAlignment="1">
      <alignment/>
    </xf>
    <xf numFmtId="4" fontId="13" fillId="0" borderId="0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4" fillId="0" borderId="0" xfId="44" applyFont="1" applyBorder="1" applyAlignment="1">
      <alignment/>
    </xf>
    <xf numFmtId="167" fontId="1" fillId="0" borderId="0" xfId="44" applyFont="1" applyFill="1" applyAlignment="1">
      <alignment/>
    </xf>
    <xf numFmtId="167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43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2" applyFont="1" applyFill="1" applyBorder="1" applyAlignment="1">
      <alignment horizontal="right"/>
    </xf>
    <xf numFmtId="167" fontId="5" fillId="33" borderId="13" xfId="44" applyFont="1" applyFill="1" applyBorder="1" applyAlignment="1">
      <alignment/>
    </xf>
    <xf numFmtId="167" fontId="5" fillId="33" borderId="14" xfId="44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34" borderId="0" xfId="0" applyFont="1" applyFill="1" applyAlignment="1">
      <alignment vertical="center"/>
    </xf>
    <xf numFmtId="43" fontId="0" fillId="0" borderId="0" xfId="42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44" applyFont="1" applyFill="1" applyBorder="1" applyAlignment="1">
      <alignment/>
    </xf>
    <xf numFmtId="167" fontId="11" fillId="0" borderId="0" xfId="44" applyFont="1" applyFill="1" applyAlignment="1">
      <alignment/>
    </xf>
    <xf numFmtId="0" fontId="0" fillId="0" borderId="0" xfId="58" applyFont="1" applyFill="1">
      <alignment wrapText="1"/>
    </xf>
    <xf numFmtId="0" fontId="1" fillId="0" borderId="0" xfId="0" applyFont="1" applyFill="1" applyBorder="1" applyAlignment="1">
      <alignment horizontal="center"/>
    </xf>
    <xf numFmtId="43" fontId="0" fillId="0" borderId="0" xfId="44" applyNumberFormat="1" applyFont="1" applyBorder="1" applyAlignment="1">
      <alignment/>
    </xf>
    <xf numFmtId="43" fontId="0" fillId="0" borderId="0" xfId="42" applyFont="1" applyFill="1" applyBorder="1" applyAlignment="1">
      <alignment vertical="center"/>
    </xf>
    <xf numFmtId="43" fontId="1" fillId="0" borderId="0" xfId="42" applyFont="1" applyFill="1" applyBorder="1" applyAlignment="1">
      <alignment vertical="center"/>
    </xf>
    <xf numFmtId="43" fontId="13" fillId="0" borderId="0" xfId="44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 vertical="center"/>
    </xf>
    <xf numFmtId="43" fontId="1" fillId="35" borderId="0" xfId="42" applyFont="1" applyFill="1" applyBorder="1" applyAlignment="1">
      <alignment vertical="center" wrapText="1"/>
    </xf>
    <xf numFmtId="14" fontId="1" fillId="0" borderId="0" xfId="44" applyNumberFormat="1" applyFont="1" applyAlignment="1">
      <alignment horizontal="center"/>
    </xf>
    <xf numFmtId="167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58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8" applyFont="1" applyAlignment="1">
      <alignment horizontal="center" wrapText="1"/>
    </xf>
    <xf numFmtId="0" fontId="10" fillId="0" borderId="0" xfId="58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35" borderId="0" xfId="0" applyFont="1" applyFill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MARZO 2015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65"/>
          <c:w val="0.7075"/>
          <c:h val="0.6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ptCount val="5"/>
                <c:pt idx="0">
                  <c:v>20441048.68</c:v>
                </c:pt>
                <c:pt idx="1">
                  <c:v>3698900.51</c:v>
                </c:pt>
                <c:pt idx="2">
                  <c:v>532566.8</c:v>
                </c:pt>
                <c:pt idx="3">
                  <c:v>0</c:v>
                </c:pt>
                <c:pt idx="4">
                  <c:v>601201.03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39625"/>
          <c:w val="0.2615"/>
          <c:h val="0.3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MARZO 2015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025"/>
          <c:y val="0.2385"/>
          <c:w val="0.5765"/>
          <c:h val="0.69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ptCount val="8"/>
                <c:pt idx="0">
                  <c:v>20441048.68</c:v>
                </c:pt>
                <c:pt idx="1">
                  <c:v>3698900.51</c:v>
                </c:pt>
                <c:pt idx="2">
                  <c:v>532566.8</c:v>
                </c:pt>
                <c:pt idx="3">
                  <c:v>0</c:v>
                </c:pt>
                <c:pt idx="4">
                  <c:v>601201.03</c:v>
                </c:pt>
                <c:pt idx="5">
                  <c:v>0</c:v>
                </c:pt>
                <c:pt idx="6">
                  <c:v>81926.38</c:v>
                </c:pt>
                <c:pt idx="7">
                  <c:v>-7895781.83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ptCount val="8"/>
                <c:pt idx="0">
                  <c:v>1.1707451744704755</c:v>
                </c:pt>
                <c:pt idx="1">
                  <c:v>0.21185165158213792</c:v>
                </c:pt>
                <c:pt idx="2">
                  <c:v>0.030502349509750438</c:v>
                </c:pt>
                <c:pt idx="3">
                  <c:v>0</c:v>
                </c:pt>
                <c:pt idx="4">
                  <c:v>0.034433321684119174</c:v>
                </c:pt>
                <c:pt idx="5">
                  <c:v>0</c:v>
                </c:pt>
                <c:pt idx="6">
                  <c:v>0.004692269733728479</c:v>
                </c:pt>
                <c:pt idx="7">
                  <c:v>-0.4522247669802115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628900" y="1647825"/>
        <a:ext cx="67627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1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95250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81100" y="3048000"/>
        <a:ext cx="4924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2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00125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1" sqref="C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I193"/>
  <sheetViews>
    <sheetView showZeros="0" workbookViewId="0" topLeftCell="A153">
      <selection activeCell="A129" sqref="A129:IV131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60.421875" style="2" customWidth="1"/>
    <col min="5" max="5" width="16.710937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2" ht="12.75"/>
    <row r="3" ht="12.75"/>
    <row r="4" ht="12.75"/>
    <row r="5" ht="12.75"/>
    <row r="6" spans="1:8" ht="15.75" customHeight="1">
      <c r="A6" s="93"/>
      <c r="B6" s="93"/>
      <c r="C6" s="93"/>
      <c r="D6" s="93"/>
      <c r="E6" s="93"/>
      <c r="F6" s="93"/>
      <c r="G6" s="10"/>
      <c r="H6" s="10"/>
    </row>
    <row r="7" spans="1:6" ht="23.25" customHeight="1">
      <c r="A7" s="96"/>
      <c r="B7" s="96"/>
      <c r="C7" s="96"/>
      <c r="D7" s="96"/>
      <c r="E7" s="96"/>
      <c r="F7" s="96"/>
    </row>
    <row r="8" spans="1:9" ht="23.25" customHeight="1">
      <c r="A8" s="73"/>
      <c r="B8" s="74" t="s">
        <v>141</v>
      </c>
      <c r="C8" s="73"/>
      <c r="D8" s="74" t="s">
        <v>163</v>
      </c>
      <c r="E8" s="74"/>
      <c r="F8" s="74"/>
      <c r="G8" s="74"/>
      <c r="H8" s="74"/>
      <c r="I8" s="74"/>
    </row>
    <row r="9" spans="1:6" ht="15.75">
      <c r="A9" s="94" t="s">
        <v>162</v>
      </c>
      <c r="B9" s="94"/>
      <c r="C9" s="94"/>
      <c r="D9" s="94"/>
      <c r="E9" s="94"/>
      <c r="F9" s="94"/>
    </row>
    <row r="10" spans="1:6" ht="15.75">
      <c r="A10" s="94" t="s">
        <v>167</v>
      </c>
      <c r="B10" s="94"/>
      <c r="C10" s="94"/>
      <c r="D10" s="94"/>
      <c r="E10" s="94"/>
      <c r="F10" s="94"/>
    </row>
    <row r="11" spans="1:6" ht="15.75">
      <c r="A11" s="94" t="s">
        <v>12</v>
      </c>
      <c r="B11" s="94"/>
      <c r="C11" s="94"/>
      <c r="D11" s="94"/>
      <c r="E11" s="94"/>
      <c r="F11" s="94"/>
    </row>
    <row r="12" spans="1:6" ht="15.75">
      <c r="A12" s="57"/>
      <c r="B12" s="57"/>
      <c r="C12" s="57"/>
      <c r="D12" s="57"/>
      <c r="E12" s="57"/>
      <c r="F12" s="57"/>
    </row>
    <row r="13" spans="1:6" ht="15.75">
      <c r="A13" s="57"/>
      <c r="B13" s="57"/>
      <c r="C13" s="57"/>
      <c r="D13" s="57"/>
      <c r="E13" s="57"/>
      <c r="F13" s="57"/>
    </row>
    <row r="14" spans="1:6" ht="15.75">
      <c r="A14" s="7"/>
      <c r="B14" s="7"/>
      <c r="C14" s="7"/>
      <c r="D14" s="15"/>
      <c r="E14" s="16"/>
      <c r="F14" s="45" t="s">
        <v>35</v>
      </c>
    </row>
    <row r="15" spans="1:6" ht="16.5" customHeight="1">
      <c r="A15" s="51" t="s">
        <v>168</v>
      </c>
      <c r="B15" s="51"/>
      <c r="C15" s="17"/>
      <c r="D15" s="8"/>
      <c r="E15" s="18"/>
      <c r="F15" s="50">
        <v>21955346.14</v>
      </c>
    </row>
    <row r="16" spans="1:6" ht="16.5" customHeight="1">
      <c r="A16" s="51" t="s">
        <v>169</v>
      </c>
      <c r="B16" s="51"/>
      <c r="C16" s="17"/>
      <c r="D16" s="8"/>
      <c r="E16" s="18"/>
      <c r="F16" s="85">
        <f>18258953.88</f>
        <v>18258953.88</v>
      </c>
    </row>
    <row r="17" spans="1:6" ht="16.5" customHeight="1" thickBot="1">
      <c r="A17" s="51" t="s">
        <v>81</v>
      </c>
      <c r="B17" s="51"/>
      <c r="C17" s="17"/>
      <c r="D17" s="8"/>
      <c r="E17" s="18"/>
      <c r="F17" s="50">
        <f>1623172.24+81926.38</f>
        <v>1705098.62</v>
      </c>
    </row>
    <row r="18" spans="1:6" ht="16.5" customHeight="1" thickBot="1">
      <c r="A18" s="17" t="s">
        <v>42</v>
      </c>
      <c r="B18" s="17"/>
      <c r="C18" s="7"/>
      <c r="D18" s="15"/>
      <c r="E18" s="18"/>
      <c r="F18" s="49">
        <f>SUM(F15:F17)</f>
        <v>41919398.63999999</v>
      </c>
    </row>
    <row r="19" spans="1:6" ht="16.5" thickTop="1">
      <c r="A19" s="17"/>
      <c r="B19" s="7"/>
      <c r="C19" s="7"/>
      <c r="D19" s="15"/>
      <c r="E19" s="18"/>
      <c r="F19" s="27"/>
    </row>
    <row r="20" spans="1:7" ht="15.75">
      <c r="A20" s="95" t="s">
        <v>34</v>
      </c>
      <c r="B20" s="95"/>
      <c r="C20" s="95"/>
      <c r="D20" s="95"/>
      <c r="E20" s="95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2014</v>
      </c>
      <c r="F21" s="16"/>
      <c r="G21" s="43"/>
    </row>
    <row r="22" spans="1:7" ht="18.75" customHeight="1">
      <c r="A22" s="61" t="s">
        <v>39</v>
      </c>
      <c r="B22" s="62"/>
      <c r="C22" s="62"/>
      <c r="D22" s="63" t="s">
        <v>19</v>
      </c>
      <c r="E22" s="64">
        <f>+E23+E25+E29+E30+E31+E32+E37</f>
        <v>20441048.68</v>
      </c>
      <c r="F22" s="16"/>
      <c r="G22" s="54"/>
    </row>
    <row r="23" spans="1:7" ht="12.75">
      <c r="A23" s="11"/>
      <c r="B23" s="4">
        <v>1</v>
      </c>
      <c r="C23" s="11"/>
      <c r="D23" s="19" t="s">
        <v>134</v>
      </c>
      <c r="E23" s="22">
        <f>+E24</f>
        <v>8393027.05</v>
      </c>
      <c r="F23" s="16"/>
      <c r="G23" s="43"/>
    </row>
    <row r="24" spans="1:7" ht="12.75">
      <c r="A24" s="11"/>
      <c r="B24" s="11"/>
      <c r="C24" s="11">
        <v>1</v>
      </c>
      <c r="D24" s="5" t="s">
        <v>8</v>
      </c>
      <c r="E24" s="89">
        <v>8393027.05</v>
      </c>
      <c r="F24" s="52"/>
      <c r="G24" s="43"/>
    </row>
    <row r="25" spans="1:7" ht="12.75">
      <c r="A25" s="11"/>
      <c r="B25" s="4">
        <v>1</v>
      </c>
      <c r="C25" s="11"/>
      <c r="D25" s="19" t="s">
        <v>137</v>
      </c>
      <c r="E25" s="22">
        <f>SUM(E26:E28)</f>
        <v>132626.21000000002</v>
      </c>
      <c r="F25" s="16"/>
      <c r="G25" s="43"/>
    </row>
    <row r="26" spans="1:7" ht="12.75" hidden="1">
      <c r="A26" s="11"/>
      <c r="B26" s="11"/>
      <c r="C26" s="11">
        <v>2</v>
      </c>
      <c r="D26" s="5" t="s">
        <v>14</v>
      </c>
      <c r="E26" s="89">
        <v>0</v>
      </c>
      <c r="F26" s="16"/>
      <c r="G26" s="43"/>
    </row>
    <row r="27" spans="1:7" ht="12.75">
      <c r="A27" s="11"/>
      <c r="B27" s="11"/>
      <c r="C27" s="11">
        <v>3</v>
      </c>
      <c r="D27" s="5" t="s">
        <v>156</v>
      </c>
      <c r="E27" s="83">
        <v>11626.25</v>
      </c>
      <c r="F27" s="16"/>
      <c r="G27" s="43"/>
    </row>
    <row r="28" spans="1:7" ht="12.75">
      <c r="A28" s="11"/>
      <c r="B28" s="11"/>
      <c r="C28" s="11">
        <v>5</v>
      </c>
      <c r="D28" s="5" t="s">
        <v>150</v>
      </c>
      <c r="E28" s="89">
        <v>120999.96</v>
      </c>
      <c r="F28" s="16"/>
      <c r="G28" s="43"/>
    </row>
    <row r="29" spans="1:7" ht="12.75">
      <c r="A29" s="4"/>
      <c r="B29" s="4">
        <v>1</v>
      </c>
      <c r="C29" s="11">
        <v>4</v>
      </c>
      <c r="D29" s="19" t="s">
        <v>135</v>
      </c>
      <c r="E29" s="90">
        <v>709502.25</v>
      </c>
      <c r="F29" s="16"/>
      <c r="G29" s="43"/>
    </row>
    <row r="30" spans="1:7" ht="12.75" hidden="1">
      <c r="A30" s="4"/>
      <c r="B30" s="4">
        <v>1</v>
      </c>
      <c r="C30" s="11">
        <v>5</v>
      </c>
      <c r="D30" s="19" t="s">
        <v>165</v>
      </c>
      <c r="E30" s="84">
        <v>0</v>
      </c>
      <c r="F30" s="16"/>
      <c r="G30" s="43"/>
    </row>
    <row r="31" spans="1:7" ht="12.75">
      <c r="A31" s="11"/>
      <c r="B31" s="4">
        <v>1</v>
      </c>
      <c r="C31" s="11">
        <v>6</v>
      </c>
      <c r="D31" s="19" t="s">
        <v>136</v>
      </c>
      <c r="E31" s="89">
        <v>308884.7</v>
      </c>
      <c r="F31" s="16"/>
      <c r="G31" s="43"/>
    </row>
    <row r="32" spans="1:7" ht="12.75">
      <c r="A32" s="4"/>
      <c r="B32" s="4">
        <v>2</v>
      </c>
      <c r="C32" s="4"/>
      <c r="D32" s="19" t="s">
        <v>2</v>
      </c>
      <c r="E32" s="22">
        <f>SUM(E33:E36)</f>
        <v>9710573.05</v>
      </c>
      <c r="F32" s="16"/>
      <c r="G32" s="43"/>
    </row>
    <row r="33" spans="1:7" ht="12.75">
      <c r="A33" s="9"/>
      <c r="B33" s="9"/>
      <c r="C33" s="20">
        <v>1</v>
      </c>
      <c r="D33" s="15" t="s">
        <v>82</v>
      </c>
      <c r="E33" s="23">
        <v>17500</v>
      </c>
      <c r="F33" s="16"/>
      <c r="G33" s="53"/>
    </row>
    <row r="34" spans="1:7" ht="12.75">
      <c r="A34" s="12"/>
      <c r="B34" s="12"/>
      <c r="C34" s="12">
        <v>4</v>
      </c>
      <c r="D34" s="15" t="s">
        <v>84</v>
      </c>
      <c r="E34" s="23">
        <v>45000</v>
      </c>
      <c r="F34" s="16"/>
      <c r="G34" s="43"/>
    </row>
    <row r="35" spans="1:7" ht="12.75">
      <c r="A35" s="12"/>
      <c r="B35" s="12"/>
      <c r="C35" s="12">
        <v>5</v>
      </c>
      <c r="D35" s="15" t="s">
        <v>85</v>
      </c>
      <c r="E35" s="23">
        <v>11000</v>
      </c>
      <c r="F35" s="16"/>
      <c r="G35" s="43"/>
    </row>
    <row r="36" spans="1:7" ht="12.75">
      <c r="A36" s="12"/>
      <c r="B36" s="12"/>
      <c r="C36" s="12">
        <v>6</v>
      </c>
      <c r="D36" s="15" t="s">
        <v>83</v>
      </c>
      <c r="E36" s="23">
        <v>9637073.05</v>
      </c>
      <c r="F36" s="16"/>
      <c r="G36" s="43"/>
    </row>
    <row r="37" spans="1:7" ht="12.75">
      <c r="A37" s="9"/>
      <c r="B37" s="9">
        <v>5</v>
      </c>
      <c r="C37" s="9"/>
      <c r="D37" s="8" t="s">
        <v>3</v>
      </c>
      <c r="E37" s="22">
        <f>SUM(E38:E40)</f>
        <v>1186435.42</v>
      </c>
      <c r="F37" s="16"/>
      <c r="G37" s="43"/>
    </row>
    <row r="38" spans="1:7" ht="12.75">
      <c r="A38" s="9"/>
      <c r="B38" s="9"/>
      <c r="C38" s="20">
        <v>1</v>
      </c>
      <c r="D38" s="15" t="s">
        <v>36</v>
      </c>
      <c r="E38" s="89">
        <v>540454.65</v>
      </c>
      <c r="F38" s="16"/>
      <c r="G38" s="53"/>
    </row>
    <row r="39" spans="1:7" ht="12.75">
      <c r="A39" s="12"/>
      <c r="B39" s="12"/>
      <c r="C39" s="12">
        <v>2</v>
      </c>
      <c r="D39" s="15" t="s">
        <v>48</v>
      </c>
      <c r="E39" s="89">
        <v>586618.32</v>
      </c>
      <c r="F39" s="16"/>
      <c r="G39" s="43"/>
    </row>
    <row r="40" spans="1:7" ht="12.75">
      <c r="A40" s="12"/>
      <c r="B40" s="12"/>
      <c r="C40" s="12">
        <v>3</v>
      </c>
      <c r="D40" s="15" t="s">
        <v>26</v>
      </c>
      <c r="E40" s="89">
        <v>59362.45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20441048.68</v>
      </c>
      <c r="G41" s="43"/>
    </row>
    <row r="42" spans="1:7" ht="18.75" customHeight="1">
      <c r="A42" s="65" t="s">
        <v>40</v>
      </c>
      <c r="B42" s="66"/>
      <c r="C42" s="66"/>
      <c r="D42" s="67" t="s">
        <v>18</v>
      </c>
      <c r="E42" s="64">
        <f>+E43+E49+E52+E54+E58+E62+E65+E69</f>
        <v>3698900.51</v>
      </c>
      <c r="F42" s="16"/>
      <c r="G42" s="16"/>
    </row>
    <row r="43" spans="1:7" ht="12.75">
      <c r="A43" s="9"/>
      <c r="B43" s="9">
        <v>2</v>
      </c>
      <c r="C43" s="9"/>
      <c r="D43" s="8" t="s">
        <v>49</v>
      </c>
      <c r="E43" s="22">
        <f>SUM(E44:E48)</f>
        <v>1268245.42</v>
      </c>
      <c r="F43" s="16"/>
      <c r="G43" s="22"/>
    </row>
    <row r="44" spans="1:7" ht="12.75">
      <c r="A44" s="9"/>
      <c r="B44" s="9"/>
      <c r="C44" s="20">
        <v>2</v>
      </c>
      <c r="D44" s="15" t="s">
        <v>75</v>
      </c>
      <c r="E44" s="87">
        <v>5736.33</v>
      </c>
      <c r="F44" s="16"/>
      <c r="G44" s="22"/>
    </row>
    <row r="45" spans="1:7" ht="12.75">
      <c r="A45" s="9"/>
      <c r="B45" s="9"/>
      <c r="C45" s="20">
        <v>3</v>
      </c>
      <c r="D45" s="15" t="s">
        <v>76</v>
      </c>
      <c r="E45" s="89">
        <v>395055.49</v>
      </c>
      <c r="F45" s="16"/>
      <c r="G45" s="22"/>
    </row>
    <row r="46" spans="1:7" ht="12.75">
      <c r="A46" s="9"/>
      <c r="B46" s="9"/>
      <c r="C46" s="20">
        <v>5</v>
      </c>
      <c r="D46" s="15" t="s">
        <v>77</v>
      </c>
      <c r="E46" s="89">
        <v>727981.12</v>
      </c>
      <c r="F46" s="16"/>
      <c r="G46" s="22"/>
    </row>
    <row r="47" spans="1:7" ht="12.75">
      <c r="A47" s="9"/>
      <c r="B47" s="9"/>
      <c r="C47" s="20">
        <v>6</v>
      </c>
      <c r="D47" s="15" t="s">
        <v>15</v>
      </c>
      <c r="E47" s="89">
        <v>138742.48</v>
      </c>
      <c r="F47" s="16"/>
      <c r="G47" s="22"/>
    </row>
    <row r="48" spans="1:7" ht="12.75">
      <c r="A48" s="9"/>
      <c r="B48" s="9"/>
      <c r="C48" s="20">
        <v>8</v>
      </c>
      <c r="D48" s="28" t="s">
        <v>138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61652</v>
      </c>
      <c r="F49" s="16"/>
      <c r="G49" s="22"/>
    </row>
    <row r="50" spans="1:7" ht="20.25" customHeight="1">
      <c r="A50" s="9"/>
      <c r="B50" s="9"/>
      <c r="C50" s="20">
        <v>1</v>
      </c>
      <c r="D50" s="15" t="s">
        <v>127</v>
      </c>
      <c r="E50" s="75">
        <v>61596</v>
      </c>
      <c r="F50" s="16"/>
      <c r="G50" s="22"/>
    </row>
    <row r="51" spans="1:7" ht="12.75">
      <c r="A51" s="12"/>
      <c r="B51" s="12"/>
      <c r="C51" s="12">
        <v>2</v>
      </c>
      <c r="D51" s="28" t="s">
        <v>92</v>
      </c>
      <c r="E51" s="75">
        <v>56</v>
      </c>
      <c r="F51" s="16"/>
      <c r="G51" s="43"/>
    </row>
    <row r="52" spans="1:7" ht="12.75">
      <c r="A52" s="9"/>
      <c r="B52" s="9">
        <v>3</v>
      </c>
      <c r="C52" s="9"/>
      <c r="D52" s="8" t="s">
        <v>51</v>
      </c>
      <c r="E52" s="22">
        <f>+E53</f>
        <v>13775</v>
      </c>
      <c r="F52" s="16"/>
      <c r="G52" s="22"/>
    </row>
    <row r="53" spans="1:7" ht="12.75">
      <c r="A53" s="9"/>
      <c r="B53" s="9"/>
      <c r="C53" s="20">
        <v>1</v>
      </c>
      <c r="D53" s="15" t="s">
        <v>55</v>
      </c>
      <c r="E53" s="89">
        <v>13775</v>
      </c>
      <c r="F53" s="16"/>
      <c r="G53" s="43"/>
    </row>
    <row r="54" spans="1:7" ht="12.75">
      <c r="A54" s="9"/>
      <c r="B54" s="9">
        <v>4</v>
      </c>
      <c r="C54" s="9"/>
      <c r="D54" s="8" t="s">
        <v>4</v>
      </c>
      <c r="E54" s="22">
        <f>SUM(E55:E57)</f>
        <v>13755</v>
      </c>
      <c r="F54" s="16"/>
      <c r="G54" s="22"/>
    </row>
    <row r="55" spans="1:7" ht="12.75">
      <c r="A55" s="12"/>
      <c r="B55" s="12"/>
      <c r="C55" s="12">
        <v>1</v>
      </c>
      <c r="D55" s="15" t="s">
        <v>16</v>
      </c>
      <c r="E55" s="75">
        <v>12610</v>
      </c>
      <c r="F55" s="16"/>
      <c r="G55" s="43"/>
    </row>
    <row r="56" spans="1:7" ht="12.75">
      <c r="A56" s="12"/>
      <c r="B56" s="12"/>
      <c r="C56" s="12">
        <v>2</v>
      </c>
      <c r="D56" s="28" t="s">
        <v>56</v>
      </c>
      <c r="E56" s="75">
        <v>1115</v>
      </c>
      <c r="F56" s="16"/>
      <c r="G56" s="43"/>
    </row>
    <row r="57" spans="1:7" ht="12.75">
      <c r="A57" s="12"/>
      <c r="B57" s="12"/>
      <c r="C57" s="12">
        <v>4</v>
      </c>
      <c r="D57" s="28" t="s">
        <v>57</v>
      </c>
      <c r="E57" s="75">
        <v>30</v>
      </c>
      <c r="F57" s="16"/>
      <c r="G57" s="43"/>
    </row>
    <row r="58" spans="1:7" ht="12.75">
      <c r="A58" s="9"/>
      <c r="B58" s="9">
        <v>5</v>
      </c>
      <c r="C58" s="9"/>
      <c r="D58" s="8" t="s">
        <v>5</v>
      </c>
      <c r="E58" s="22">
        <f>SUM(E59:E61)</f>
        <v>1249332.69</v>
      </c>
      <c r="F58" s="16"/>
      <c r="G58" s="22"/>
    </row>
    <row r="59" spans="1:7" ht="12.75">
      <c r="A59" s="9"/>
      <c r="B59" s="9"/>
      <c r="C59" s="20">
        <v>1</v>
      </c>
      <c r="D59" s="15" t="s">
        <v>144</v>
      </c>
      <c r="E59" s="89">
        <v>625589.62</v>
      </c>
      <c r="F59" s="16"/>
      <c r="G59" s="22"/>
    </row>
    <row r="60" spans="1:7" ht="12.75">
      <c r="A60" s="9"/>
      <c r="B60" s="9"/>
      <c r="C60" s="20">
        <v>3</v>
      </c>
      <c r="D60" s="28" t="s">
        <v>145</v>
      </c>
      <c r="E60" s="75">
        <v>460525.47</v>
      </c>
      <c r="F60" s="16"/>
      <c r="G60" s="22"/>
    </row>
    <row r="61" spans="1:7" ht="12.75">
      <c r="A61" s="12"/>
      <c r="B61" s="12"/>
      <c r="C61" s="12">
        <v>8</v>
      </c>
      <c r="D61" s="28" t="s">
        <v>93</v>
      </c>
      <c r="E61" s="89">
        <v>163217.6</v>
      </c>
      <c r="F61" s="16"/>
      <c r="G61" s="43"/>
    </row>
    <row r="62" spans="1:7" ht="12.75">
      <c r="A62" s="12"/>
      <c r="B62" s="9">
        <v>6</v>
      </c>
      <c r="C62" s="12"/>
      <c r="D62" s="55" t="s">
        <v>79</v>
      </c>
      <c r="E62" s="22">
        <f>SUM(E63:E64)</f>
        <v>33193.82</v>
      </c>
      <c r="F62" s="16"/>
      <c r="G62" s="43"/>
    </row>
    <row r="63" spans="1:7" ht="12.75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 ht="12.75">
      <c r="A64" s="12"/>
      <c r="B64" s="12"/>
      <c r="C64" s="12">
        <v>3</v>
      </c>
      <c r="D64" s="28" t="s">
        <v>94</v>
      </c>
      <c r="E64" s="89">
        <v>33193.82</v>
      </c>
      <c r="F64" s="16"/>
      <c r="G64" s="43"/>
    </row>
    <row r="65" spans="1:7" ht="12.75">
      <c r="A65" s="12"/>
      <c r="B65" s="9">
        <v>7</v>
      </c>
      <c r="C65" s="12"/>
      <c r="D65" s="55" t="s">
        <v>63</v>
      </c>
      <c r="E65" s="22">
        <f>SUM(E66:E68)</f>
        <v>855573.19</v>
      </c>
      <c r="F65" s="16"/>
      <c r="G65" s="55"/>
    </row>
    <row r="66" spans="1:7" ht="12.75">
      <c r="A66" s="12"/>
      <c r="B66" s="9"/>
      <c r="C66" s="12">
        <v>1</v>
      </c>
      <c r="D66" s="28" t="s">
        <v>73</v>
      </c>
      <c r="E66" s="89">
        <v>51200</v>
      </c>
      <c r="F66" s="16"/>
      <c r="G66" s="55"/>
    </row>
    <row r="67" spans="1:7" ht="12.75">
      <c r="A67" s="12"/>
      <c r="B67" s="12"/>
      <c r="C67" s="12">
        <v>2</v>
      </c>
      <c r="D67" s="28" t="s">
        <v>58</v>
      </c>
      <c r="E67" s="89">
        <v>804373.19</v>
      </c>
      <c r="F67" s="16"/>
      <c r="G67" s="43"/>
    </row>
    <row r="68" spans="1:7" ht="12.75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 ht="12.75">
      <c r="A69" s="9"/>
      <c r="B69" s="9">
        <v>8</v>
      </c>
      <c r="C69" s="9"/>
      <c r="D69" s="8" t="s">
        <v>6</v>
      </c>
      <c r="E69" s="22">
        <f>SUM(E70:E77)</f>
        <v>203373.39</v>
      </c>
      <c r="F69" s="16"/>
      <c r="G69" s="43"/>
    </row>
    <row r="70" spans="1:7" ht="12" customHeight="1">
      <c r="A70" s="9"/>
      <c r="B70" s="9"/>
      <c r="C70" s="20">
        <v>1</v>
      </c>
      <c r="D70" s="15" t="s">
        <v>128</v>
      </c>
      <c r="E70" s="75">
        <v>9440</v>
      </c>
      <c r="F70" s="16"/>
      <c r="G70" s="43"/>
    </row>
    <row r="71" spans="1:7" ht="12" customHeight="1" hidden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t="12.75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 ht="12.75">
      <c r="A73" s="12"/>
      <c r="B73" s="12"/>
      <c r="C73" s="12">
        <v>5</v>
      </c>
      <c r="D73" s="28" t="s">
        <v>147</v>
      </c>
      <c r="E73" s="89">
        <v>142449.66</v>
      </c>
      <c r="F73" s="16"/>
      <c r="G73" s="43"/>
    </row>
    <row r="74" spans="1:7" ht="12.75" hidden="1">
      <c r="A74" s="12"/>
      <c r="B74" s="12"/>
      <c r="C74" s="12">
        <v>6</v>
      </c>
      <c r="D74" s="28" t="s">
        <v>142</v>
      </c>
      <c r="E74" s="75">
        <v>0</v>
      </c>
      <c r="F74" s="16"/>
      <c r="G74" s="43"/>
    </row>
    <row r="75" spans="1:7" ht="12.75">
      <c r="A75" s="12"/>
      <c r="B75" s="12"/>
      <c r="C75" s="12">
        <v>7</v>
      </c>
      <c r="D75" s="28" t="s">
        <v>97</v>
      </c>
      <c r="E75" s="75">
        <v>51483.73</v>
      </c>
      <c r="F75" s="16"/>
      <c r="G75" s="43"/>
    </row>
    <row r="76" spans="1:7" ht="12.75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t="12.75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3698900.51</v>
      </c>
      <c r="G78" s="43"/>
    </row>
    <row r="79" spans="1:7" ht="18.7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532566.8</v>
      </c>
      <c r="F79" s="16"/>
      <c r="G79" s="43"/>
    </row>
    <row r="80" spans="1:7" ht="12.75">
      <c r="A80" s="9"/>
      <c r="B80" s="9">
        <v>1</v>
      </c>
      <c r="C80" s="9"/>
      <c r="D80" s="8" t="s">
        <v>7</v>
      </c>
      <c r="E80" s="22">
        <f>SUM(E81:E82)</f>
        <v>87587.89</v>
      </c>
      <c r="F80" s="16"/>
      <c r="G80" s="43"/>
    </row>
    <row r="81" spans="1:6" ht="12.75">
      <c r="A81" s="12"/>
      <c r="B81" s="12"/>
      <c r="C81" s="12">
        <v>1</v>
      </c>
      <c r="D81" s="15" t="s">
        <v>87</v>
      </c>
      <c r="E81" s="75">
        <v>87587.89</v>
      </c>
      <c r="F81" s="16"/>
    </row>
    <row r="82" spans="1:6" ht="12.75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6" ht="12.75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6" ht="12.75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6" ht="12.75" hidden="1">
      <c r="A85" s="12"/>
      <c r="B85" s="12"/>
      <c r="C85" s="12">
        <v>3</v>
      </c>
      <c r="D85" s="28" t="s">
        <v>155</v>
      </c>
      <c r="E85" s="23">
        <v>0</v>
      </c>
      <c r="F85" s="16"/>
    </row>
    <row r="86" spans="1:7" ht="12.75">
      <c r="A86" s="9"/>
      <c r="B86" s="9">
        <v>3</v>
      </c>
      <c r="C86" s="9"/>
      <c r="D86" s="8" t="s">
        <v>52</v>
      </c>
      <c r="E86" s="22">
        <f>SUM(E87:E90)</f>
        <v>74337.74</v>
      </c>
      <c r="F86" s="16"/>
      <c r="G86" s="43"/>
    </row>
    <row r="87" spans="1:7" ht="12.75" hidden="1">
      <c r="A87" s="9"/>
      <c r="B87" s="9"/>
      <c r="C87" s="12">
        <v>1</v>
      </c>
      <c r="D87" s="15" t="s">
        <v>98</v>
      </c>
      <c r="E87" s="23">
        <v>0</v>
      </c>
      <c r="F87" s="16"/>
      <c r="G87" s="43"/>
    </row>
    <row r="88" spans="1:7" ht="12.75">
      <c r="A88" s="9"/>
      <c r="B88" s="9"/>
      <c r="C88" s="12">
        <v>2</v>
      </c>
      <c r="D88" s="15" t="s">
        <v>53</v>
      </c>
      <c r="E88" s="75">
        <f>45595.3+28742.44</f>
        <v>74337.74</v>
      </c>
      <c r="F88" s="16"/>
      <c r="G88" s="43"/>
    </row>
    <row r="89" spans="1:7" ht="12.75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t="12.75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 ht="12.75" hidden="1">
      <c r="A91" s="9"/>
      <c r="B91" s="9">
        <v>4</v>
      </c>
      <c r="C91" s="9"/>
      <c r="D91" s="21" t="s">
        <v>139</v>
      </c>
      <c r="E91" s="22">
        <f>SUM(E92:E93)+E94</f>
        <v>0</v>
      </c>
      <c r="F91" s="16"/>
      <c r="G91" s="43"/>
    </row>
    <row r="92" spans="1:7" ht="12.75" hidden="1">
      <c r="A92" s="12"/>
      <c r="B92" s="12"/>
      <c r="C92" s="12">
        <v>1</v>
      </c>
      <c r="D92" s="2" t="s">
        <v>140</v>
      </c>
      <c r="E92" s="75">
        <v>0</v>
      </c>
      <c r="F92" s="16"/>
      <c r="G92" s="43"/>
    </row>
    <row r="93" spans="1:7" ht="12.75" hidden="1">
      <c r="A93" s="12"/>
      <c r="B93" s="12"/>
      <c r="C93" s="12">
        <v>3</v>
      </c>
      <c r="E93" s="75">
        <v>0</v>
      </c>
      <c r="F93" s="16"/>
      <c r="G93" s="43"/>
    </row>
    <row r="94" spans="1:7" ht="12.75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 ht="12.75" hidden="1">
      <c r="A95" s="12"/>
      <c r="B95" s="9">
        <v>5</v>
      </c>
      <c r="C95" s="12"/>
      <c r="D95" s="55" t="s">
        <v>65</v>
      </c>
      <c r="E95" s="22">
        <f>SUM(E96:E99)</f>
        <v>0</v>
      </c>
      <c r="F95" s="16"/>
      <c r="G95" s="43"/>
    </row>
    <row r="96" spans="1:7" ht="12.75" hidden="1">
      <c r="A96" s="12"/>
      <c r="B96" s="12"/>
      <c r="C96" s="12">
        <v>2</v>
      </c>
      <c r="D96" s="28" t="s">
        <v>154</v>
      </c>
      <c r="E96" s="23">
        <v>0</v>
      </c>
      <c r="F96" s="16"/>
      <c r="G96" s="43"/>
    </row>
    <row r="97" spans="1:7" ht="12.75" hidden="1">
      <c r="A97" s="12"/>
      <c r="B97" s="12"/>
      <c r="C97" s="12">
        <v>3</v>
      </c>
      <c r="D97" s="28" t="s">
        <v>157</v>
      </c>
      <c r="E97" s="23">
        <v>0</v>
      </c>
      <c r="F97" s="16"/>
      <c r="G97" s="43"/>
    </row>
    <row r="98" spans="1:7" ht="10.5" customHeight="1" hidden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 ht="12.75" hidden="1">
      <c r="A99" s="12"/>
      <c r="B99" s="12"/>
      <c r="C99" s="12">
        <v>5</v>
      </c>
      <c r="D99" s="28" t="s">
        <v>66</v>
      </c>
      <c r="E99" s="75">
        <v>0</v>
      </c>
      <c r="F99" s="16"/>
      <c r="G99" s="43"/>
    </row>
    <row r="100" spans="1:7" ht="12.75">
      <c r="A100" s="12"/>
      <c r="B100" s="9">
        <v>6</v>
      </c>
      <c r="C100" s="12"/>
      <c r="D100" s="55" t="s">
        <v>123</v>
      </c>
      <c r="E100" s="22">
        <f>+E101+E102</f>
        <v>700</v>
      </c>
      <c r="F100" s="16"/>
      <c r="G100" s="43"/>
    </row>
    <row r="101" spans="1:7" ht="12.75" hidden="1">
      <c r="A101" s="12"/>
      <c r="B101" s="9"/>
      <c r="C101" s="12">
        <v>2</v>
      </c>
      <c r="D101" s="28" t="s">
        <v>146</v>
      </c>
      <c r="E101" s="23">
        <v>0</v>
      </c>
      <c r="F101" s="16"/>
      <c r="G101" s="43"/>
    </row>
    <row r="102" spans="1:7" ht="12.75">
      <c r="A102" s="12"/>
      <c r="B102" s="9"/>
      <c r="C102" s="12">
        <v>3</v>
      </c>
      <c r="D102" s="28" t="s">
        <v>151</v>
      </c>
      <c r="E102" s="23">
        <v>700</v>
      </c>
      <c r="F102" s="16"/>
      <c r="G102" s="43"/>
    </row>
    <row r="103" spans="1:7" ht="12.75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4">
        <f>+E105+E106</f>
        <v>61667</v>
      </c>
      <c r="F104" s="16"/>
      <c r="G104" s="43"/>
    </row>
    <row r="105" spans="1:7" ht="12.75">
      <c r="A105" s="12"/>
      <c r="B105" s="12">
        <v>7</v>
      </c>
      <c r="C105" s="12">
        <v>1</v>
      </c>
      <c r="D105" s="15" t="s">
        <v>10</v>
      </c>
      <c r="E105" s="75">
        <v>61667</v>
      </c>
      <c r="F105" s="16"/>
      <c r="G105" s="43"/>
    </row>
    <row r="106" spans="1:7" ht="12.75" hidden="1">
      <c r="A106" s="12"/>
      <c r="B106" s="12"/>
      <c r="C106" s="12">
        <v>2</v>
      </c>
      <c r="D106" s="28" t="s">
        <v>59</v>
      </c>
      <c r="E106" s="75">
        <v>0</v>
      </c>
      <c r="F106" s="16"/>
      <c r="G106" s="43"/>
    </row>
    <row r="107" spans="1:7" ht="12.75">
      <c r="A107" s="9"/>
      <c r="B107" s="9">
        <v>9</v>
      </c>
      <c r="C107" s="9"/>
      <c r="D107" s="8" t="s">
        <v>44</v>
      </c>
      <c r="E107" s="22">
        <f>SUM(E108:E113)</f>
        <v>308274.17000000004</v>
      </c>
      <c r="F107" s="16"/>
      <c r="G107" s="43"/>
    </row>
    <row r="108" spans="1:7" ht="12.75">
      <c r="A108" s="12"/>
      <c r="B108" s="12"/>
      <c r="C108" s="12">
        <v>1</v>
      </c>
      <c r="D108" s="15" t="s">
        <v>11</v>
      </c>
      <c r="E108" s="75">
        <v>48122.1</v>
      </c>
      <c r="F108" s="16"/>
      <c r="G108" s="43"/>
    </row>
    <row r="109" spans="1:7" ht="12.75">
      <c r="A109" s="12"/>
      <c r="B109" s="12"/>
      <c r="C109" s="12">
        <v>2</v>
      </c>
      <c r="D109" s="28" t="s">
        <v>113</v>
      </c>
      <c r="E109" s="75">
        <v>181092.07</v>
      </c>
      <c r="F109" s="16"/>
      <c r="G109" s="43"/>
    </row>
    <row r="110" spans="1:7" ht="12.75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 ht="12.75" hidden="1">
      <c r="A111" s="12"/>
      <c r="B111" s="12"/>
      <c r="C111" s="12">
        <v>6</v>
      </c>
      <c r="D111" s="15" t="s">
        <v>0</v>
      </c>
      <c r="E111" s="75">
        <v>0</v>
      </c>
      <c r="F111" s="16"/>
      <c r="G111" s="43"/>
    </row>
    <row r="112" spans="1:7" ht="12.75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7" ht="12.75">
      <c r="A113" s="12"/>
      <c r="B113" s="12"/>
      <c r="C113" s="12">
        <v>9</v>
      </c>
      <c r="D113" s="15" t="s">
        <v>116</v>
      </c>
      <c r="E113" s="75">
        <v>79060</v>
      </c>
      <c r="F113" s="16"/>
      <c r="G113" s="43"/>
    </row>
    <row r="114" spans="1:7" ht="12.75">
      <c r="A114" s="12"/>
      <c r="B114" s="12"/>
      <c r="C114" s="12"/>
      <c r="D114" s="8" t="s">
        <v>70</v>
      </c>
      <c r="E114" s="48"/>
      <c r="F114" s="16">
        <f>+E79</f>
        <v>532566.8</v>
      </c>
      <c r="G114" s="43"/>
    </row>
    <row r="115" spans="1:7" ht="18.75" customHeight="1" hidden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7" ht="12.75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7" ht="12.75" hidden="1">
      <c r="A117" s="12"/>
      <c r="B117" s="12"/>
      <c r="C117" s="12">
        <v>2</v>
      </c>
      <c r="D117" s="15" t="s">
        <v>101</v>
      </c>
      <c r="E117" s="48">
        <v>0</v>
      </c>
      <c r="F117" s="16"/>
      <c r="G117" s="43"/>
    </row>
    <row r="118" spans="1:7" ht="12.75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7" ht="12.75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7" ht="15.75">
      <c r="A120" s="65" t="s">
        <v>61</v>
      </c>
      <c r="B120" s="68"/>
      <c r="C120" s="68"/>
      <c r="D120" s="67" t="s">
        <v>62</v>
      </c>
      <c r="E120" s="64">
        <f>+E121+E129+E127</f>
        <v>601201.03</v>
      </c>
      <c r="F120" s="16"/>
      <c r="G120" s="43"/>
    </row>
    <row r="121" spans="1:8" ht="18" customHeight="1" hidden="1">
      <c r="A121" s="12"/>
      <c r="B121" s="9">
        <v>61</v>
      </c>
      <c r="C121" s="12"/>
      <c r="D121" s="8" t="s">
        <v>60</v>
      </c>
      <c r="E121" s="22">
        <f>SUM(E122:E126)</f>
        <v>0</v>
      </c>
      <c r="F121" s="16"/>
      <c r="G121" s="43"/>
      <c r="H121" s="47"/>
    </row>
    <row r="122" spans="1:8" ht="18" customHeight="1" hidden="1">
      <c r="A122" s="12"/>
      <c r="B122" s="9"/>
      <c r="C122" s="12">
        <v>613</v>
      </c>
      <c r="D122" s="15" t="s">
        <v>74</v>
      </c>
      <c r="E122" s="23">
        <v>0</v>
      </c>
      <c r="F122" s="16"/>
      <c r="G122" s="43"/>
      <c r="H122" s="47"/>
    </row>
    <row r="123" spans="1:8" ht="12.75" customHeight="1" hidden="1">
      <c r="A123" s="12"/>
      <c r="B123" s="12"/>
      <c r="C123" s="12">
        <v>613</v>
      </c>
      <c r="D123" s="15" t="s">
        <v>152</v>
      </c>
      <c r="E123" s="23">
        <v>0</v>
      </c>
      <c r="F123" s="16"/>
      <c r="G123" s="43"/>
      <c r="H123" s="47"/>
    </row>
    <row r="124" spans="1:8" ht="12.75" customHeight="1" hidden="1">
      <c r="A124" s="12"/>
      <c r="B124" s="12"/>
      <c r="C124" s="12">
        <v>614</v>
      </c>
      <c r="D124" s="15" t="s">
        <v>148</v>
      </c>
      <c r="E124" s="75">
        <v>0</v>
      </c>
      <c r="F124" s="16"/>
      <c r="G124" s="43"/>
      <c r="H124" s="47"/>
    </row>
    <row r="125" spans="1:8" ht="12.75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customHeight="1" hidden="1">
      <c r="A126" s="12"/>
      <c r="B126" s="12"/>
      <c r="C126" s="12">
        <v>617</v>
      </c>
      <c r="D126" s="15" t="s">
        <v>74</v>
      </c>
      <c r="E126" s="75">
        <v>0</v>
      </c>
      <c r="F126" s="16"/>
      <c r="G126" s="43"/>
      <c r="H126" s="47"/>
    </row>
    <row r="127" spans="1:8" ht="12.75" customHeight="1">
      <c r="A127" s="12"/>
      <c r="B127" s="12">
        <v>65</v>
      </c>
      <c r="C127" s="12"/>
      <c r="D127" s="55" t="s">
        <v>153</v>
      </c>
      <c r="E127" s="84">
        <f>+E128</f>
        <v>601201.03</v>
      </c>
      <c r="F127" s="16"/>
      <c r="G127" s="43"/>
      <c r="H127" s="47"/>
    </row>
    <row r="128" spans="1:8" ht="12.75" customHeight="1">
      <c r="A128" s="12"/>
      <c r="B128" s="12"/>
      <c r="C128" s="12"/>
      <c r="D128" s="28" t="s">
        <v>78</v>
      </c>
      <c r="E128" s="75">
        <v>601201.03</v>
      </c>
      <c r="F128" s="16"/>
      <c r="G128" s="43"/>
      <c r="H128" s="47"/>
    </row>
    <row r="129" spans="1:8" ht="12.75" customHeight="1" hidden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customHeight="1" hidden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customHeight="1" hidden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>
      <c r="A132" s="12"/>
      <c r="B132" s="12"/>
      <c r="C132" s="12"/>
      <c r="D132" s="8" t="s">
        <v>71</v>
      </c>
      <c r="E132" s="23"/>
      <c r="F132" s="16">
        <f>+E120</f>
        <v>601201.03</v>
      </c>
      <c r="G132" s="43"/>
      <c r="H132" s="47"/>
    </row>
    <row r="133" spans="1:7" ht="15.75" hidden="1">
      <c r="A133" s="65" t="s">
        <v>104</v>
      </c>
      <c r="B133" s="86"/>
      <c r="C133" s="86"/>
      <c r="D133" s="67" t="s">
        <v>62</v>
      </c>
      <c r="E133" s="64">
        <f>+E134</f>
        <v>0</v>
      </c>
      <c r="F133" s="16"/>
      <c r="G133" s="43"/>
    </row>
    <row r="134" spans="1:8" ht="12.75" customHeight="1" hidden="1">
      <c r="A134" s="12">
        <v>7</v>
      </c>
      <c r="B134" s="9">
        <v>69</v>
      </c>
      <c r="C134" s="12"/>
      <c r="D134" s="55" t="s">
        <v>158</v>
      </c>
      <c r="E134" s="22">
        <f>+E135+E136</f>
        <v>0</v>
      </c>
      <c r="F134" s="16"/>
      <c r="G134" s="43"/>
      <c r="H134" s="47"/>
    </row>
    <row r="135" spans="1:8" ht="12.75" customHeight="1" hidden="1">
      <c r="A135" s="12"/>
      <c r="B135" s="9"/>
      <c r="C135" s="12">
        <v>72</v>
      </c>
      <c r="D135" s="28" t="s">
        <v>161</v>
      </c>
      <c r="E135" s="23">
        <v>0</v>
      </c>
      <c r="F135" s="16"/>
      <c r="G135" s="43"/>
      <c r="H135" s="47"/>
    </row>
    <row r="136" spans="1:8" ht="12.75" customHeight="1" hidden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customHeight="1" hidden="1">
      <c r="A137" s="12"/>
      <c r="B137" s="12"/>
      <c r="C137" s="12"/>
      <c r="D137" s="28"/>
      <c r="E137" s="23"/>
      <c r="F137" s="16"/>
      <c r="G137" s="43"/>
      <c r="H137" s="47"/>
    </row>
    <row r="138" spans="1:8" ht="12.75" customHeight="1" hidden="1">
      <c r="A138" s="12"/>
      <c r="B138" s="12"/>
      <c r="C138" s="12"/>
      <c r="D138" s="28"/>
      <c r="E138" s="23"/>
      <c r="F138" s="16"/>
      <c r="G138" s="43"/>
      <c r="H138" s="47"/>
    </row>
    <row r="139" spans="1:8" ht="12.75" customHeight="1" hidden="1">
      <c r="A139" s="12"/>
      <c r="B139" s="12"/>
      <c r="C139" s="12"/>
      <c r="D139" s="28"/>
      <c r="E139" s="23"/>
      <c r="F139" s="16"/>
      <c r="G139" s="43"/>
      <c r="H139" s="47"/>
    </row>
    <row r="140" spans="1:8" ht="12.75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8" customHeight="1">
      <c r="A141" s="12"/>
      <c r="B141" s="12"/>
      <c r="C141" s="12"/>
      <c r="D141" s="8" t="s">
        <v>159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81926.38</v>
      </c>
      <c r="F142" s="16"/>
      <c r="G142" s="43"/>
      <c r="H142" s="47"/>
    </row>
    <row r="143" spans="1:8" ht="18.75" customHeight="1" hidden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customHeight="1" hidden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81926.38</v>
      </c>
      <c r="F145" s="16"/>
      <c r="G145" s="43"/>
      <c r="H145" s="47"/>
    </row>
    <row r="146" spans="1:8" ht="18" customHeight="1" hidden="1">
      <c r="A146" s="12"/>
      <c r="B146" s="12"/>
      <c r="C146" s="12">
        <v>741</v>
      </c>
      <c r="D146" s="15" t="s">
        <v>149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89">
        <v>81926.38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81926.38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-7895781.83</v>
      </c>
      <c r="F149" s="16"/>
      <c r="G149" s="43"/>
      <c r="H149" s="47"/>
    </row>
    <row r="150" spans="1:8" s="80" customFormat="1" ht="18" customHeight="1">
      <c r="A150" s="76"/>
      <c r="B150" s="81">
        <v>84</v>
      </c>
      <c r="C150" s="77"/>
      <c r="D150" s="55" t="s">
        <v>125</v>
      </c>
      <c r="E150" s="22">
        <f>+E151</f>
        <v>-7895781.83</v>
      </c>
      <c r="F150" s="78"/>
      <c r="G150" s="43"/>
      <c r="H150" s="79"/>
    </row>
    <row r="151" spans="1:8" s="80" customFormat="1" ht="18" customHeight="1">
      <c r="A151" s="76"/>
      <c r="B151" s="77"/>
      <c r="C151" s="77">
        <v>841</v>
      </c>
      <c r="D151" s="28" t="s">
        <v>126</v>
      </c>
      <c r="E151" s="23">
        <v>-7895781.83</v>
      </c>
      <c r="F151" s="78"/>
      <c r="G151" s="43"/>
      <c r="H151" s="79"/>
    </row>
    <row r="152" spans="1:8" s="80" customFormat="1" ht="18" customHeight="1" hidden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customHeight="1">
      <c r="A153" s="76"/>
      <c r="B153" s="77"/>
      <c r="C153" s="77"/>
      <c r="D153" s="56"/>
      <c r="E153" s="22"/>
      <c r="F153" s="78"/>
      <c r="G153" s="43"/>
      <c r="H153" s="79"/>
    </row>
    <row r="154" spans="1:8" ht="18" customHeight="1" hidden="1">
      <c r="A154" s="12"/>
      <c r="B154" s="9">
        <v>87</v>
      </c>
      <c r="C154" s="12"/>
      <c r="D154" s="8" t="s">
        <v>110</v>
      </c>
      <c r="E154" s="22">
        <f>+E155</f>
        <v>0</v>
      </c>
      <c r="F154" s="16"/>
      <c r="G154" s="43"/>
      <c r="H154" s="47"/>
    </row>
    <row r="155" spans="1:8" ht="18" customHeight="1" hidden="1">
      <c r="A155" s="12"/>
      <c r="B155" s="12"/>
      <c r="C155" s="12">
        <v>871</v>
      </c>
      <c r="D155" s="15" t="s">
        <v>111</v>
      </c>
      <c r="E155" s="75">
        <v>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-7895781.83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7" ht="21" customHeight="1" thickBot="1">
      <c r="A158" s="69"/>
      <c r="B158" s="69"/>
      <c r="C158" s="69"/>
      <c r="D158" s="67" t="s">
        <v>37</v>
      </c>
      <c r="E158" s="70"/>
      <c r="F158" s="72">
        <f>SUM(F22:F157)</f>
        <v>17459861.57</v>
      </c>
      <c r="G158" s="43"/>
    </row>
    <row r="159" spans="1:7" ht="21" customHeight="1" thickBot="1">
      <c r="A159" s="69"/>
      <c r="B159" s="69"/>
      <c r="C159" s="69"/>
      <c r="D159" s="67" t="s">
        <v>38</v>
      </c>
      <c r="E159" s="70"/>
      <c r="F159" s="71">
        <f>+F18-F158</f>
        <v>24459537.069999993</v>
      </c>
      <c r="G159" s="43"/>
    </row>
    <row r="160" ht="13.5" thickTop="1">
      <c r="D160" s="13"/>
    </row>
    <row r="161" ht="12.75">
      <c r="D161" s="14" t="s">
        <v>143</v>
      </c>
    </row>
    <row r="162" ht="12.75">
      <c r="D162" s="42" t="s">
        <v>86</v>
      </c>
    </row>
    <row r="163" spans="6:8" ht="12.75">
      <c r="F163" s="47" t="s">
        <v>86</v>
      </c>
      <c r="H163" s="26"/>
    </row>
    <row r="164" ht="12.75">
      <c r="F164" s="88">
        <f>+F159-24459537.07</f>
        <v>0</v>
      </c>
    </row>
    <row r="175" spans="7:9" ht="12.75">
      <c r="G175" s="92" t="s">
        <v>45</v>
      </c>
      <c r="H175" s="92"/>
      <c r="I175" s="92"/>
    </row>
    <row r="176" spans="7:9" ht="12.75">
      <c r="G176" s="92" t="s">
        <v>46</v>
      </c>
      <c r="H176" s="92"/>
      <c r="I176" s="92"/>
    </row>
    <row r="177" spans="7:9" ht="12.75">
      <c r="G177" s="91">
        <v>42094</v>
      </c>
      <c r="H177" s="91"/>
      <c r="I177" s="91"/>
    </row>
    <row r="180" spans="7:8" ht="12.75">
      <c r="G180" s="26" t="str">
        <f>+A18</f>
        <v>DISPONIBLE PARA EL PERIODO</v>
      </c>
      <c r="H180" s="26">
        <f>+F18</f>
        <v>41919398.63999999</v>
      </c>
    </row>
    <row r="181" spans="7:9" ht="12.75">
      <c r="G181" s="3" t="s">
        <v>23</v>
      </c>
      <c r="H181" s="3">
        <f>+E22</f>
        <v>20441048.68</v>
      </c>
      <c r="I181" s="44">
        <f>+H181/H191</f>
        <v>1.1707451744704755</v>
      </c>
    </row>
    <row r="182" spans="7:9" ht="12.75">
      <c r="G182" s="3" t="s">
        <v>24</v>
      </c>
      <c r="H182" s="3">
        <f>+E42</f>
        <v>3698900.51</v>
      </c>
      <c r="I182" s="44">
        <f>+H182/H191</f>
        <v>0.21185165158213792</v>
      </c>
    </row>
    <row r="183" spans="7:9" ht="12.75">
      <c r="G183" s="3" t="s">
        <v>25</v>
      </c>
      <c r="H183" s="3">
        <f>+E79</f>
        <v>532566.8</v>
      </c>
      <c r="I183" s="44">
        <f>+H183/H191</f>
        <v>0.030502349509750438</v>
      </c>
    </row>
    <row r="184" spans="7:9" ht="12.75">
      <c r="G184" s="3" t="s">
        <v>68</v>
      </c>
      <c r="H184" s="3">
        <f>+F119</f>
        <v>0</v>
      </c>
      <c r="I184" s="44">
        <f>+H184/H192</f>
        <v>0</v>
      </c>
    </row>
    <row r="185" spans="7:9" ht="12.75">
      <c r="G185" s="3" t="s">
        <v>64</v>
      </c>
      <c r="H185" s="3">
        <f>+E120</f>
        <v>601201.03</v>
      </c>
      <c r="I185" s="44">
        <f>+H185/H191</f>
        <v>0.034433321684119174</v>
      </c>
    </row>
    <row r="186" spans="7:9" ht="12.75">
      <c r="G186" s="3" t="s">
        <v>160</v>
      </c>
      <c r="H186" s="3">
        <f>+F141</f>
        <v>0</v>
      </c>
      <c r="I186" s="44">
        <f>+H186/H192</f>
        <v>0</v>
      </c>
    </row>
    <row r="187" spans="7:9" ht="12.75">
      <c r="G187" s="3" t="s">
        <v>121</v>
      </c>
      <c r="H187" s="3">
        <f>+F148</f>
        <v>81926.38</v>
      </c>
      <c r="I187" s="44">
        <f>+H187/H191</f>
        <v>0.004692269733728479</v>
      </c>
    </row>
    <row r="188" spans="7:9" ht="12.75">
      <c r="G188" s="3" t="s">
        <v>122</v>
      </c>
      <c r="H188" s="3">
        <f>+F156</f>
        <v>-7895781.83</v>
      </c>
      <c r="I188" s="44">
        <f>+H188/H191</f>
        <v>-0.4522247669802115</v>
      </c>
    </row>
    <row r="189" ht="12.75" hidden="1">
      <c r="I189" s="44"/>
    </row>
    <row r="190" ht="12.75" hidden="1">
      <c r="I190" s="44"/>
    </row>
    <row r="191" spans="7:9" ht="12.75">
      <c r="G191" s="26" t="s">
        <v>32</v>
      </c>
      <c r="H191" s="26">
        <f>SUM(H181:H188)</f>
        <v>17459861.57</v>
      </c>
      <c r="I191" s="44">
        <f>SUM(I181:I190)</f>
        <v>1</v>
      </c>
    </row>
    <row r="192" spans="7:9" ht="12.75">
      <c r="G192" s="26" t="s">
        <v>33</v>
      </c>
      <c r="H192" s="26">
        <f>+H180-H191</f>
        <v>24459537.069999993</v>
      </c>
      <c r="I192" s="44"/>
    </row>
    <row r="193" ht="12.75">
      <c r="H193" s="46"/>
    </row>
  </sheetData>
  <sheetProtection/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6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5:J29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G21" sqref="G21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1.14062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5" spans="1:9" ht="21.75" customHeight="1">
      <c r="A5" s="25"/>
      <c r="D5" s="96" t="s">
        <v>86</v>
      </c>
      <c r="E5" s="96"/>
      <c r="F5" s="96"/>
      <c r="G5" s="96"/>
      <c r="H5" s="96"/>
      <c r="I5" s="96"/>
    </row>
    <row r="6" spans="1:4" ht="36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93"/>
      <c r="B8" s="93"/>
      <c r="C8" s="93"/>
      <c r="D8" s="93"/>
      <c r="E8" s="93"/>
      <c r="F8" s="93"/>
      <c r="G8" s="93"/>
      <c r="H8" s="10"/>
      <c r="I8" s="10"/>
      <c r="J8" s="10"/>
    </row>
    <row r="9" spans="1:4" ht="12.75">
      <c r="A9" s="6"/>
      <c r="B9" s="6"/>
      <c r="C9" s="6"/>
      <c r="D9" s="1"/>
    </row>
    <row r="10" spans="1:6" ht="18.75">
      <c r="A10" s="102" t="s">
        <v>164</v>
      </c>
      <c r="B10" s="102"/>
      <c r="C10" s="102"/>
      <c r="D10" s="102"/>
      <c r="E10" s="102"/>
      <c r="F10" s="102"/>
    </row>
    <row r="11" spans="1:7" ht="15.75">
      <c r="A11" s="94" t="s">
        <v>30</v>
      </c>
      <c r="B11" s="94"/>
      <c r="C11" s="94"/>
      <c r="D11" s="94"/>
      <c r="E11" s="94"/>
      <c r="F11" s="94"/>
      <c r="G11" s="94"/>
    </row>
    <row r="12" spans="1:7" ht="15.75">
      <c r="A12" s="94" t="s">
        <v>166</v>
      </c>
      <c r="B12" s="94"/>
      <c r="C12" s="94"/>
      <c r="D12" s="94"/>
      <c r="E12" s="94"/>
      <c r="F12" s="94"/>
      <c r="G12" s="94"/>
    </row>
    <row r="13" spans="1:7" ht="15.75">
      <c r="A13" s="94" t="s">
        <v>12</v>
      </c>
      <c r="B13" s="94"/>
      <c r="C13" s="94"/>
      <c r="D13" s="94"/>
      <c r="E13" s="94"/>
      <c r="F13" s="94"/>
      <c r="G13" s="94"/>
    </row>
    <row r="14" spans="1:7" ht="12.75" customHeight="1" hidden="1">
      <c r="A14" s="7"/>
      <c r="B14" s="7"/>
      <c r="C14" s="7"/>
      <c r="D14" s="15"/>
      <c r="E14" s="16"/>
      <c r="F14" s="16"/>
      <c r="G14" s="16"/>
    </row>
    <row r="15" ht="12.75" customHeight="1" hidden="1"/>
    <row r="16" spans="1:7" ht="15.75">
      <c r="A16" s="94" t="s">
        <v>86</v>
      </c>
      <c r="B16" s="94"/>
      <c r="C16" s="94"/>
      <c r="D16" s="94"/>
      <c r="E16" s="94"/>
      <c r="F16" s="94"/>
      <c r="G16" s="94"/>
    </row>
    <row r="17" spans="1:7" ht="15.75">
      <c r="A17" s="94"/>
      <c r="B17" s="94"/>
      <c r="C17" s="94"/>
      <c r="D17" s="94"/>
      <c r="E17" s="94"/>
      <c r="F17" s="94"/>
      <c r="G17" s="94"/>
    </row>
    <row r="18" spans="4:7" ht="15">
      <c r="D18" s="29"/>
      <c r="E18" s="29"/>
      <c r="F18" s="29"/>
      <c r="G18" s="29"/>
    </row>
    <row r="19" spans="4:7" ht="12.75">
      <c r="D19" s="30"/>
      <c r="E19" s="30"/>
      <c r="F19" s="30"/>
      <c r="G19" s="30"/>
    </row>
    <row r="20" spans="1:7" ht="30" customHeight="1">
      <c r="A20" s="101" t="s">
        <v>27</v>
      </c>
      <c r="B20" s="101"/>
      <c r="C20" s="101"/>
      <c r="D20" s="101"/>
      <c r="E20" s="32"/>
      <c r="F20" s="32"/>
      <c r="G20" s="31" t="s">
        <v>28</v>
      </c>
    </row>
    <row r="21" spans="1:7" ht="43.5" customHeight="1">
      <c r="A21" s="98" t="s">
        <v>170</v>
      </c>
      <c r="B21" s="98"/>
      <c r="C21" s="98"/>
      <c r="D21" s="98"/>
      <c r="E21" s="34"/>
      <c r="F21" s="34"/>
      <c r="G21" s="38">
        <f>+ejecucion!F15</f>
        <v>21955346.14</v>
      </c>
    </row>
    <row r="22" spans="1:7" ht="40.5" customHeight="1">
      <c r="A22" s="98" t="s">
        <v>72</v>
      </c>
      <c r="B22" s="98"/>
      <c r="C22" s="98"/>
      <c r="D22" s="98"/>
      <c r="E22" s="34"/>
      <c r="F22" s="35"/>
      <c r="G22" s="39">
        <f>+ejecucion!F16+ejecucion!F17</f>
        <v>19964052.5</v>
      </c>
    </row>
    <row r="23" spans="1:7" ht="30" customHeight="1">
      <c r="A23" s="99" t="s">
        <v>43</v>
      </c>
      <c r="B23" s="99"/>
      <c r="C23" s="99"/>
      <c r="D23" s="99"/>
      <c r="E23" s="35"/>
      <c r="F23" s="35"/>
      <c r="G23" s="40">
        <f>+G21+G22</f>
        <v>41919398.64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99" t="s">
        <v>29</v>
      </c>
      <c r="B25" s="99"/>
      <c r="C25" s="36"/>
      <c r="D25" s="35"/>
      <c r="E25" s="35"/>
      <c r="F25" s="35"/>
      <c r="G25" s="35"/>
    </row>
    <row r="26" spans="1:7" ht="30" customHeight="1">
      <c r="A26" s="100" t="s">
        <v>31</v>
      </c>
      <c r="B26" s="100"/>
      <c r="C26" s="100"/>
      <c r="D26" s="100"/>
      <c r="E26" s="35"/>
      <c r="F26" s="38"/>
      <c r="G26" s="38">
        <f>+ejecucion!F158</f>
        <v>17459861.57</v>
      </c>
    </row>
    <row r="27" spans="1:7" ht="30" customHeight="1" thickBot="1">
      <c r="A27" s="97" t="s">
        <v>171</v>
      </c>
      <c r="B27" s="97"/>
      <c r="C27" s="97"/>
      <c r="D27" s="97"/>
      <c r="E27" s="38"/>
      <c r="F27" s="37"/>
      <c r="G27" s="41">
        <f>+G23-G26</f>
        <v>24459537.07</v>
      </c>
    </row>
    <row r="28" spans="1:7" ht="30" customHeight="1" thickTop="1">
      <c r="A28" s="97"/>
      <c r="B28" s="97"/>
      <c r="C28" s="97"/>
      <c r="D28" s="24"/>
      <c r="E28" s="37"/>
      <c r="F28" s="24"/>
      <c r="G28" s="33"/>
    </row>
    <row r="29" ht="15.75">
      <c r="E29" s="24"/>
    </row>
  </sheetData>
  <sheetProtection/>
  <mergeCells count="16">
    <mergeCell ref="A11:G11"/>
    <mergeCell ref="A12:G12"/>
    <mergeCell ref="A13:G13"/>
    <mergeCell ref="A21:D21"/>
    <mergeCell ref="A20:D20"/>
    <mergeCell ref="D5:I5"/>
    <mergeCell ref="A8:G8"/>
    <mergeCell ref="A10:F10"/>
    <mergeCell ref="A28:C28"/>
    <mergeCell ref="A16:G16"/>
    <mergeCell ref="A17:G17"/>
    <mergeCell ref="A22:D22"/>
    <mergeCell ref="A23:D23"/>
    <mergeCell ref="A26:D26"/>
    <mergeCell ref="A25:B25"/>
    <mergeCell ref="A27:D27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Bianka_Peralta</cp:lastModifiedBy>
  <cp:lastPrinted>2014-02-20T19:32:27Z</cp:lastPrinted>
  <dcterms:created xsi:type="dcterms:W3CDTF">2006-01-17T19:13:45Z</dcterms:created>
  <dcterms:modified xsi:type="dcterms:W3CDTF">2015-04-14T21:10:42Z</dcterms:modified>
  <cp:category/>
  <cp:version/>
  <cp:contentType/>
  <cp:contentStatus/>
</cp:coreProperties>
</file>