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E158" i="7" l="1"/>
  <c r="F20" i="7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<sst xmlns="http://schemas.openxmlformats.org/spreadsheetml/2006/main" count="193" uniqueCount="183">
  <si>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</si>
  <si>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</si>
  <si>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</si>
  <si>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</si>
  <si>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</si>
  <si>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</si>
  <si>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</si>
  <si>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</si>
  <si>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</si>
  <si>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</si>
  <si>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</si>
  <si>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</si>
  <si>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</si>
  <si>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</si>
  <si>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</si>
  <si>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</si>
  <si>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</si>
  <si>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</si>
  <si>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</si>
  <si>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</si>
  <si>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</si>
  <si>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</si>
  <si>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</si>
  <si>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</si>
  <si>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</si>
  <si>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</si>
  <si>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</si>
  <si>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</si>
  <si>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</si>
  <si>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</si>
  <si>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</si>
  <si>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</si>
  <si>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</si>
  <si>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</si>
  <si>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</si>
  <si>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</si>
  <si>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</si>
  <si>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</si>
  <si>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</si>
  <si>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</si>
  <si>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</si>
  <si>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</si>
  <si>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</si>
  <si>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</si>
  <si>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</si>
  <si>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</si>
  <si>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</si>
  <si>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</si>
  <si>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</si>
  <si>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</si>
  <si>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</si>
  <si>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</si>
  <si>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</si>
  <si>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</si>
  <si>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</si>
  <si>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</si>
  <si>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</si>
  <si>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</si>
  <si>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</si>
  <si>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</si>
  <si>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</si>
  <si>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</si>
  <si>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</si>
  <si>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</si>
  <si>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</si>
  <si>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</si>
  <si>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</si>
  <si>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</si>
  <si>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</si>
  <si>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</si>
  <si>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</si>
  <si>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</si>
  <si>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</si>
  <si>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</si>
  <si>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</si>
  <si>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</si>
  <si>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</si>
  <si>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</si>
  <si>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</si>
  <si>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</si>
  <si>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</si>
  <si>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</si>
  <si>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</si>
  <si>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</si>
  <si>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</si>
  <si>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</si>
  <si>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</si>
  <si>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</si>
  <si>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</si>
  <si>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</si>
  <si>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</si>
  <si>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</si>
  <si>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</si>
  <si>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</si>
  <si>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</si>
  <si>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</si>
  <si>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</si>
  <si>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</si>
  <si>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</si>
  <si>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</si>
  <si>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</si>
  <si>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</si>
  <si>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</si>
  <si>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</si>
  <si>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</si>
  <si>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</si>
  <si>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</si>
  <si>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</si>
  <si>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</si>
  <si>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</si>
  <si>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</si>
  <si>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</si>
  <si>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</si>
  <si>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</si>
  <si>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</si>
  <si>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</si>
  <si>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</si>
  <si>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</si>
  <si>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</si>
  <si>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</si>
  <si>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</si>
  <si>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</si>
  <si>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</si>
  <si>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</si>
  <si>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</si>
  <si>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</si>
  <si>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</si>
  <si>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</si>
  <si>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</si>
  <si>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</si>
  <si>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</si>
  <si>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</si>
  <si>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</si>
  <si>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</si>
  <si>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</si>
  <si>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</si>
  <si>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</si>
  <si>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</si>
  <si>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</si>
  <si>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</si>
  <si>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</si>
  <si>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</si>
  <si>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</si>
  <si>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</si>
  <si>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</si>
  <si>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</si>
  <si>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</si>
  <si>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</si>
  <si>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</si>
  <si>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</si>
  <si>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</si>
  <si>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</si>
  <si>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</si>
  <si>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</si>
  <si>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</si>
  <si>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</si>
  <si>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</si>
  <si>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</si>
  <si>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</si>
  <si>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</si>
  <si>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</si>
  <si>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</si>
  <si>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</si>
  <si>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</si>
  <si>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</si>
  <si>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</si>
  <si>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</si>
  <si>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</si>
  <si>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</si>
  <si>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</si>
  <si>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</si>
  <si>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</si>
  <si>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</si>
  <si>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</si>
  <si>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</si>
  <si>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</si>
  <si>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Del 1ro. De marzo al 31, 2017</t>
  </si>
  <si>
    <t xml:space="preserve"> - Balance disponible al 28/02/2017</t>
  </si>
  <si>
    <t>BALANCE  DISPONIBLE AL 31/03/2017</t>
  </si>
  <si>
    <t>Período del 01/03/2017 al 31/03/2017</t>
  </si>
  <si>
    <t>BALANCE DISPONIBLE PARA COMPROMISOS PENDIENTES AL 28/02/2017</t>
  </si>
  <si>
    <t>TOTAL INGRESOS POR PARTIDAS PRESUPUESTARIAS  MARZO 2017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</si>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</sst>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3" fillId="0" borderId="0" xfId="1" applyFont="1" applyFill="1"/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64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MARZO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21143083.52</c:v>
                </c:pt>
                <c:pt idx="1">
                  <c:v>3978607.52</c:v>
                </c:pt>
                <c:pt idx="2">
                  <c:v>778960.27</c:v>
                </c:pt>
                <c:pt idx="3">
                  <c:v>0</c:v>
                </c:pt>
                <c:pt idx="4">
                  <c:v>4179177.6300000004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MARZO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21143083.52</c:v>
                </c:pt>
                <c:pt idx="1">
                  <c:v>3978607.52</c:v>
                </c:pt>
                <c:pt idx="2">
                  <c:v>778960.27</c:v>
                </c:pt>
                <c:pt idx="3">
                  <c:v>0</c:v>
                </c:pt>
                <c:pt idx="4">
                  <c:v>4179177.6300000004</c:v>
                </c:pt>
                <c:pt idx="5">
                  <c:v>0</c:v>
                </c:pt>
                <c:pt idx="6">
                  <c:v>27200</c:v>
                </c:pt>
                <c:pt idx="7" formatCode="_(* #,##0.00_);_(* \(#,##0.00\);_(* &quot;-&quot;??_);_(@_)">
                  <c:v>-2398158.0099999998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0.76304384878810361</c:v>
                </c:pt>
                <c:pt idx="1">
                  <c:v>0.14358605697254948</c:v>
                </c:pt>
                <c:pt idx="2">
                  <c:v>2.8112306415077736E-2</c:v>
                </c:pt>
                <c:pt idx="3">
                  <c:v>0</c:v>
                </c:pt>
                <c:pt idx="4">
                  <c:v>0.15082453704294621</c:v>
                </c:pt>
                <c:pt idx="5">
                  <c:v>0</c:v>
                </c:pt>
                <c:pt idx="6">
                  <c:v>9.8163508966909747E-4</c:v>
                </c:pt>
                <c:pt idx="7">
                  <c:v>-8.6548384308346119E-2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abSelected="1" zoomScaleNormal="100" workbookViewId="0">
      <selection activeCell="A9" sqref="A9:F9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99"/>
      <c r="B7" s="99"/>
      <c r="C7" s="99"/>
      <c r="D7" s="99"/>
      <c r="E7" s="99"/>
      <c r="F7" s="99"/>
      <c r="G7" s="10"/>
      <c r="H7" s="10"/>
    </row>
    <row r="8" spans="1:13" ht="15.75" customHeight="1" x14ac:dyDescent="0.25">
      <c r="A8" s="96"/>
      <c r="B8" s="96"/>
      <c r="C8" s="96"/>
      <c r="D8" s="96"/>
      <c r="E8" s="96"/>
      <c r="F8" s="96"/>
      <c r="G8" s="10"/>
      <c r="H8" s="10"/>
    </row>
    <row r="9" spans="1:13" ht="15.75" customHeight="1" x14ac:dyDescent="0.2">
      <c r="A9" s="109" t="s">
        <v>182</v>
      </c>
      <c r="B9" s="109"/>
      <c r="C9" s="109"/>
      <c r="D9" s="109"/>
      <c r="E9" s="109"/>
      <c r="F9" s="109"/>
      <c r="G9" s="110"/>
      <c r="H9" s="110"/>
      <c r="I9" s="110"/>
      <c r="J9" s="110"/>
    </row>
    <row r="10" spans="1:13" ht="15.75" customHeight="1" x14ac:dyDescent="0.25">
      <c r="A10" s="96"/>
      <c r="B10" s="96"/>
      <c r="C10" s="96"/>
      <c r="D10" s="96"/>
      <c r="E10" s="96"/>
      <c r="F10" s="96"/>
      <c r="G10" s="10"/>
      <c r="H10" s="10"/>
    </row>
    <row r="11" spans="1:13" ht="23.25" customHeight="1" x14ac:dyDescent="0.25">
      <c r="A11" s="72"/>
      <c r="B11" s="73" t="s">
        <v>140</v>
      </c>
      <c r="C11" s="72"/>
      <c r="D11" s="73" t="s">
        <v>173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0" t="s">
        <v>174</v>
      </c>
      <c r="B12" s="100"/>
      <c r="C12" s="100"/>
      <c r="D12" s="100"/>
      <c r="E12" s="100"/>
      <c r="F12" s="100"/>
      <c r="G12" s="2"/>
      <c r="H12" s="2"/>
      <c r="K12" s="3"/>
      <c r="L12" s="3"/>
      <c r="M12" s="3"/>
    </row>
    <row r="13" spans="1:13" ht="15.75" x14ac:dyDescent="0.25">
      <c r="A13" s="100" t="s">
        <v>179</v>
      </c>
      <c r="B13" s="100"/>
      <c r="C13" s="100"/>
      <c r="D13" s="100"/>
      <c r="E13" s="100"/>
      <c r="F13" s="100"/>
      <c r="G13" s="2"/>
      <c r="H13" s="2"/>
      <c r="K13" s="3"/>
      <c r="L13" s="3"/>
      <c r="M13" s="3"/>
    </row>
    <row r="14" spans="1:13" ht="15.75" x14ac:dyDescent="0.25">
      <c r="A14" s="100" t="s">
        <v>12</v>
      </c>
      <c r="B14" s="100"/>
      <c r="C14" s="100"/>
      <c r="D14" s="100"/>
      <c r="E14" s="100"/>
      <c r="F14" s="100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9"/>
      <c r="H17" s="109"/>
      <c r="I17" s="109"/>
      <c r="J17" s="109"/>
      <c r="K17" s="109"/>
      <c r="L17" s="109"/>
      <c r="M17" s="109"/>
    </row>
    <row r="18" spans="1:13" ht="16.5" customHeight="1" x14ac:dyDescent="0.2">
      <c r="A18" s="91" t="s">
        <v>180</v>
      </c>
      <c r="B18" s="50"/>
      <c r="C18" s="17"/>
      <c r="D18" s="8"/>
      <c r="E18" s="18"/>
      <c r="F18" s="95">
        <v>56277092.979999997</v>
      </c>
    </row>
    <row r="19" spans="1:13" ht="16.5" customHeight="1" x14ac:dyDescent="0.2">
      <c r="A19" s="91" t="s">
        <v>181</v>
      </c>
      <c r="B19" s="50"/>
      <c r="C19" s="17"/>
      <c r="D19" s="8"/>
      <c r="E19" s="18"/>
      <c r="F19" s="95">
        <v>18258953.879999999</v>
      </c>
    </row>
    <row r="20" spans="1:13" ht="16.5" customHeight="1" thickBot="1" x14ac:dyDescent="0.25">
      <c r="A20" s="50" t="s">
        <v>81</v>
      </c>
      <c r="B20" s="50"/>
      <c r="C20" s="17"/>
      <c r="D20" s="8"/>
      <c r="E20" s="18"/>
      <c r="F20" s="95">
        <f>1205263.69+27200</f>
        <v>1232463.69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75768510.549999997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1" t="s">
        <v>34</v>
      </c>
      <c r="B23" s="101"/>
      <c r="C23" s="101"/>
      <c r="D23" s="101"/>
      <c r="E23" s="101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21143083.52</v>
      </c>
      <c r="F25" s="16"/>
      <c r="G25" s="53"/>
    </row>
    <row r="26" spans="1:13" x14ac:dyDescent="0.2">
      <c r="A26" s="11"/>
      <c r="B26" s="4">
        <v>1</v>
      </c>
      <c r="C26" s="11"/>
      <c r="D26" s="19" t="s">
        <v>134</v>
      </c>
      <c r="E26" s="22">
        <f>+E27</f>
        <v>8746017.4399999995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74">
        <v>8746017.4399999995</v>
      </c>
      <c r="F27" s="51"/>
      <c r="G27" s="43"/>
    </row>
    <row r="28" spans="1:13" x14ac:dyDescent="0.2">
      <c r="A28" s="11"/>
      <c r="B28" s="4">
        <v>1</v>
      </c>
      <c r="C28" s="11"/>
      <c r="D28" s="19" t="s">
        <v>136</v>
      </c>
      <c r="E28" s="22">
        <f>SUM(E29:E31)</f>
        <v>258750</v>
      </c>
      <c r="F28" s="16"/>
      <c r="G28" s="43"/>
    </row>
    <row r="29" spans="1:13" x14ac:dyDescent="0.2">
      <c r="A29" s="11"/>
      <c r="B29" s="11"/>
      <c r="C29" s="11">
        <v>2</v>
      </c>
      <c r="D29" s="5" t="s">
        <v>14</v>
      </c>
      <c r="E29" s="86">
        <v>183750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155</v>
      </c>
      <c r="E30" s="74">
        <v>0</v>
      </c>
      <c r="F30" s="16"/>
      <c r="G30" s="43"/>
    </row>
    <row r="31" spans="1:13" x14ac:dyDescent="0.2">
      <c r="A31" s="11"/>
      <c r="B31" s="11"/>
      <c r="C31" s="11">
        <v>5</v>
      </c>
      <c r="D31" s="5" t="s">
        <v>149</v>
      </c>
      <c r="E31" s="74">
        <v>75000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135</v>
      </c>
      <c r="E32" s="87">
        <v>750397.29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167</v>
      </c>
      <c r="E33" s="82">
        <v>0</v>
      </c>
      <c r="F33" s="16"/>
      <c r="G33" s="43"/>
    </row>
    <row r="34" spans="1:7" hidden="1" x14ac:dyDescent="0.2">
      <c r="A34" s="4"/>
      <c r="B34" s="4">
        <v>1</v>
      </c>
      <c r="C34" s="11">
        <v>5</v>
      </c>
      <c r="D34" s="19" t="s">
        <v>161</v>
      </c>
      <c r="E34" s="82">
        <v>0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162</v>
      </c>
      <c r="E35" s="94">
        <v>301926.59999999998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9837417.6699999999</v>
      </c>
      <c r="F36" s="16"/>
      <c r="G36" s="43"/>
    </row>
    <row r="37" spans="1:7" x14ac:dyDescent="0.2">
      <c r="A37" s="9"/>
      <c r="B37" s="9"/>
      <c r="C37" s="20">
        <v>1</v>
      </c>
      <c r="D37" s="15" t="s">
        <v>82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84</v>
      </c>
      <c r="E38" s="74">
        <v>57500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85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83</v>
      </c>
      <c r="E40" s="74">
        <v>9749417.6699999999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1248574.52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74">
        <v>572944.24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74">
        <v>611025.56999999995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74">
        <v>64604.71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21143083.52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3978607.52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879088.48</v>
      </c>
      <c r="F47" s="16"/>
      <c r="G47" s="22"/>
    </row>
    <row r="48" spans="1:7" x14ac:dyDescent="0.2">
      <c r="A48" s="9"/>
      <c r="B48" s="9"/>
      <c r="C48" s="20">
        <v>2</v>
      </c>
      <c r="D48" s="15" t="s">
        <v>75</v>
      </c>
      <c r="E48" s="84">
        <v>7274.15</v>
      </c>
      <c r="F48" s="16"/>
      <c r="G48" s="22"/>
    </row>
    <row r="49" spans="1:7" x14ac:dyDescent="0.2">
      <c r="A49" s="9"/>
      <c r="B49" s="9"/>
      <c r="C49" s="20">
        <v>3</v>
      </c>
      <c r="D49" s="15" t="s">
        <v>76</v>
      </c>
      <c r="E49" s="74">
        <v>258354.16</v>
      </c>
      <c r="F49" s="16"/>
      <c r="G49" s="22"/>
    </row>
    <row r="50" spans="1:7" x14ac:dyDescent="0.2">
      <c r="A50" s="9"/>
      <c r="B50" s="9"/>
      <c r="C50" s="20">
        <v>5</v>
      </c>
      <c r="D50" s="15" t="s">
        <v>77</v>
      </c>
      <c r="E50" s="74">
        <v>448892.13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74">
        <v>163838.04</v>
      </c>
      <c r="F51" s="16"/>
      <c r="G51" s="22"/>
    </row>
    <row r="52" spans="1:7" x14ac:dyDescent="0.2">
      <c r="A52" s="9"/>
      <c r="B52" s="9"/>
      <c r="C52" s="20">
        <v>8</v>
      </c>
      <c r="D52" s="28" t="s">
        <v>137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4615.93</v>
      </c>
      <c r="F53" s="16"/>
      <c r="G53" s="22"/>
    </row>
    <row r="54" spans="1:7" ht="20.25" hidden="1" customHeight="1" x14ac:dyDescent="0.2">
      <c r="A54" s="9"/>
      <c r="B54" s="9"/>
      <c r="C54" s="20">
        <v>1</v>
      </c>
      <c r="D54" s="15" t="s">
        <v>127</v>
      </c>
      <c r="E54" s="74">
        <v>0</v>
      </c>
      <c r="F54" s="16"/>
      <c r="G54" s="22"/>
    </row>
    <row r="55" spans="1:7" x14ac:dyDescent="0.2">
      <c r="A55" s="12"/>
      <c r="B55" s="12"/>
      <c r="C55" s="12">
        <v>2</v>
      </c>
      <c r="D55" s="28" t="s">
        <v>92</v>
      </c>
      <c r="E55" s="74">
        <v>4615.93</v>
      </c>
      <c r="F55" s="16"/>
      <c r="G55" s="43"/>
    </row>
    <row r="56" spans="1:7" x14ac:dyDescent="0.2">
      <c r="A56" s="9"/>
      <c r="B56" s="9">
        <v>3</v>
      </c>
      <c r="C56" s="9"/>
      <c r="D56" s="8" t="s">
        <v>51</v>
      </c>
      <c r="E56" s="22">
        <f>+E57</f>
        <v>10300</v>
      </c>
      <c r="F56" s="16"/>
      <c r="G56" s="22"/>
    </row>
    <row r="57" spans="1:7" x14ac:dyDescent="0.2">
      <c r="A57" s="9"/>
      <c r="B57" s="9"/>
      <c r="C57" s="20">
        <v>1</v>
      </c>
      <c r="D57" s="15" t="s">
        <v>55</v>
      </c>
      <c r="E57" s="74">
        <v>10300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9415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2195</v>
      </c>
      <c r="F59" s="16"/>
      <c r="G59" s="43"/>
    </row>
    <row r="60" spans="1:7" x14ac:dyDescent="0.2">
      <c r="A60" s="12"/>
      <c r="B60" s="12"/>
      <c r="C60" s="12">
        <v>2</v>
      </c>
      <c r="D60" s="28" t="s">
        <v>56</v>
      </c>
      <c r="E60" s="74">
        <v>7040</v>
      </c>
      <c r="F60" s="16"/>
      <c r="G60" s="43"/>
    </row>
    <row r="61" spans="1:7" x14ac:dyDescent="0.2">
      <c r="A61" s="12"/>
      <c r="B61" s="12"/>
      <c r="C61" s="12">
        <v>4</v>
      </c>
      <c r="D61" s="28" t="s">
        <v>57</v>
      </c>
      <c r="E61" s="74">
        <v>180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1817383.7</v>
      </c>
      <c r="F62" s="16"/>
      <c r="G62" s="22"/>
    </row>
    <row r="63" spans="1:7" x14ac:dyDescent="0.2">
      <c r="A63" s="9"/>
      <c r="B63" s="9"/>
      <c r="C63" s="20">
        <v>1</v>
      </c>
      <c r="D63" s="15" t="s">
        <v>143</v>
      </c>
      <c r="E63" s="74">
        <v>1281906.51</v>
      </c>
      <c r="F63" s="16"/>
      <c r="G63" s="22"/>
    </row>
    <row r="64" spans="1:7" x14ac:dyDescent="0.2">
      <c r="A64" s="9"/>
      <c r="B64" s="9"/>
      <c r="C64" s="20">
        <v>3</v>
      </c>
      <c r="D64" s="28" t="s">
        <v>144</v>
      </c>
      <c r="E64" s="74">
        <v>535477.18999999994</v>
      </c>
      <c r="F64" s="16"/>
      <c r="G64" s="22"/>
    </row>
    <row r="65" spans="1:7" hidden="1" x14ac:dyDescent="0.2">
      <c r="A65" s="12"/>
      <c r="B65" s="12"/>
      <c r="C65" s="12">
        <v>8</v>
      </c>
      <c r="D65" s="28" t="s">
        <v>93</v>
      </c>
      <c r="E65" s="74">
        <v>0</v>
      </c>
      <c r="F65" s="16"/>
      <c r="G65" s="43"/>
    </row>
    <row r="66" spans="1:7" x14ac:dyDescent="0.2">
      <c r="A66" s="12"/>
      <c r="B66" s="9">
        <v>6</v>
      </c>
      <c r="C66" s="12"/>
      <c r="D66" s="54" t="s">
        <v>79</v>
      </c>
      <c r="E66" s="22">
        <f>SUM(E67:E68)</f>
        <v>25204.48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132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94</v>
      </c>
      <c r="E68" s="74">
        <v>25204.48</v>
      </c>
      <c r="F68" s="16"/>
      <c r="G68" s="43"/>
    </row>
    <row r="69" spans="1:7" x14ac:dyDescent="0.2">
      <c r="A69" s="12"/>
      <c r="B69" s="9">
        <v>7</v>
      </c>
      <c r="C69" s="12"/>
      <c r="D69" s="54" t="s">
        <v>63</v>
      </c>
      <c r="E69" s="22">
        <f>SUM(E70:E72)</f>
        <v>649580.57000000007</v>
      </c>
      <c r="F69" s="16"/>
      <c r="G69" s="54"/>
    </row>
    <row r="70" spans="1:7" x14ac:dyDescent="0.2">
      <c r="A70" s="12"/>
      <c r="B70" s="9"/>
      <c r="C70" s="12">
        <v>1</v>
      </c>
      <c r="D70" s="28" t="s">
        <v>73</v>
      </c>
      <c r="E70" s="74">
        <v>133797</v>
      </c>
      <c r="F70" s="16"/>
      <c r="G70" s="54"/>
    </row>
    <row r="71" spans="1:7" x14ac:dyDescent="0.2">
      <c r="A71" s="12"/>
      <c r="B71" s="12"/>
      <c r="C71" s="12">
        <v>2</v>
      </c>
      <c r="D71" s="28" t="s">
        <v>58</v>
      </c>
      <c r="E71" s="74">
        <v>515783.57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95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583019.36</v>
      </c>
      <c r="F73" s="16"/>
      <c r="G73" s="43"/>
    </row>
    <row r="74" spans="1:7" ht="12" hidden="1" customHeight="1" x14ac:dyDescent="0.2">
      <c r="A74" s="9"/>
      <c r="B74" s="9"/>
      <c r="C74" s="20">
        <v>1</v>
      </c>
      <c r="D74" s="15" t="s">
        <v>128</v>
      </c>
      <c r="E74" s="74">
        <v>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96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3" t="s">
        <v>170</v>
      </c>
      <c r="E77" s="74">
        <v>7399.41</v>
      </c>
      <c r="F77" s="16"/>
      <c r="G77" s="43"/>
    </row>
    <row r="78" spans="1:7" x14ac:dyDescent="0.2">
      <c r="A78" s="12"/>
      <c r="B78" s="12"/>
      <c r="C78" s="12">
        <v>5</v>
      </c>
      <c r="D78" s="28" t="s">
        <v>146</v>
      </c>
      <c r="E78" s="74">
        <v>164079</v>
      </c>
      <c r="F78" s="16"/>
      <c r="G78" s="43"/>
    </row>
    <row r="79" spans="1:7" x14ac:dyDescent="0.2">
      <c r="A79" s="12"/>
      <c r="B79" s="12"/>
      <c r="C79" s="12">
        <v>6</v>
      </c>
      <c r="D79" s="28" t="s">
        <v>141</v>
      </c>
      <c r="E79" s="74">
        <v>2000</v>
      </c>
      <c r="F79" s="16"/>
      <c r="G79" s="43"/>
    </row>
    <row r="80" spans="1:7" x14ac:dyDescent="0.2">
      <c r="A80" s="12"/>
      <c r="B80" s="12"/>
      <c r="C80" s="12">
        <v>7</v>
      </c>
      <c r="D80" s="28" t="s">
        <v>97</v>
      </c>
      <c r="E80" s="74">
        <v>409540.95</v>
      </c>
      <c r="F80" s="16"/>
      <c r="G80" s="43"/>
    </row>
    <row r="81" spans="1:7" ht="12" hidden="1" customHeight="1" x14ac:dyDescent="0.2">
      <c r="A81" s="12"/>
      <c r="B81" s="12"/>
      <c r="C81" s="12">
        <v>8</v>
      </c>
      <c r="D81" s="28" t="s">
        <v>133</v>
      </c>
      <c r="E81" s="74">
        <v>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117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3978607.52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778960.27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11982.57</v>
      </c>
      <c r="F85" s="16"/>
      <c r="G85" s="43"/>
    </row>
    <row r="86" spans="1:7" x14ac:dyDescent="0.2">
      <c r="A86" s="12"/>
      <c r="B86" s="12"/>
      <c r="C86" s="12">
        <v>1</v>
      </c>
      <c r="D86" s="15" t="s">
        <v>87</v>
      </c>
      <c r="E86" s="88">
        <v>11982.57</v>
      </c>
      <c r="F86" s="16"/>
    </row>
    <row r="87" spans="1:7" hidden="1" x14ac:dyDescent="0.2">
      <c r="A87" s="12"/>
      <c r="B87" s="12"/>
      <c r="C87" s="12">
        <v>313</v>
      </c>
      <c r="D87" s="15" t="s">
        <v>69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130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131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154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3" t="s">
        <v>175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330357.19</v>
      </c>
      <c r="F92" s="16"/>
      <c r="G92" s="43"/>
    </row>
    <row r="93" spans="1:7" x14ac:dyDescent="0.2">
      <c r="A93" s="9"/>
      <c r="B93" s="9"/>
      <c r="C93" s="12">
        <v>1</v>
      </c>
      <c r="D93" s="15" t="s">
        <v>98</v>
      </c>
      <c r="E93" s="74">
        <v>46135.1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284222.09000000003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99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100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3" t="s">
        <v>169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138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139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80</v>
      </c>
      <c r="E101" s="74">
        <v>0</v>
      </c>
      <c r="F101" s="16"/>
      <c r="G101" s="43"/>
    </row>
    <row r="102" spans="1:7" hidden="1" x14ac:dyDescent="0.2">
      <c r="A102" s="12"/>
      <c r="B102" s="9">
        <v>5</v>
      </c>
      <c r="C102" s="12"/>
      <c r="D102" s="54" t="s">
        <v>65</v>
      </c>
      <c r="E102" s="22">
        <f>SUM(E103:E106)</f>
        <v>0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153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156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67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5</v>
      </c>
      <c r="D106" s="28" t="s">
        <v>66</v>
      </c>
      <c r="E106" s="74">
        <v>0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123</v>
      </c>
      <c r="E107" s="22">
        <f>SUM(E108:E111)</f>
        <v>238</v>
      </c>
      <c r="F107" s="16"/>
      <c r="G107" s="43"/>
    </row>
    <row r="108" spans="1:7" hidden="1" x14ac:dyDescent="0.2">
      <c r="A108" s="12"/>
      <c r="B108" s="9"/>
      <c r="C108" s="12">
        <v>1</v>
      </c>
      <c r="D108" s="93" t="s">
        <v>168</v>
      </c>
      <c r="E108" s="92">
        <v>0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145</v>
      </c>
      <c r="E109" s="74">
        <v>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150</v>
      </c>
      <c r="E110" s="74">
        <v>238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124</v>
      </c>
      <c r="E111" s="74">
        <v>0</v>
      </c>
      <c r="F111" s="16"/>
      <c r="G111" s="43"/>
    </row>
    <row r="112" spans="1:7" ht="25.5" x14ac:dyDescent="0.2">
      <c r="A112" s="12"/>
      <c r="B112" s="12"/>
      <c r="C112" s="12"/>
      <c r="D112" s="21" t="s">
        <v>54</v>
      </c>
      <c r="E112" s="82">
        <f>+E113+E114</f>
        <v>64600</v>
      </c>
      <c r="F112" s="16"/>
      <c r="G112" s="43"/>
    </row>
    <row r="113" spans="1:7" x14ac:dyDescent="0.2">
      <c r="A113" s="12"/>
      <c r="B113" s="12">
        <v>7</v>
      </c>
      <c r="C113" s="12">
        <v>1</v>
      </c>
      <c r="D113" s="15" t="s">
        <v>10</v>
      </c>
      <c r="E113" s="74">
        <v>64600</v>
      </c>
      <c r="F113" s="16"/>
      <c r="G113" s="43"/>
    </row>
    <row r="114" spans="1:7" hidden="1" x14ac:dyDescent="0.2">
      <c r="A114" s="12"/>
      <c r="B114" s="12"/>
      <c r="C114" s="12">
        <v>2</v>
      </c>
      <c r="D114" s="28" t="s">
        <v>59</v>
      </c>
      <c r="E114" s="74">
        <v>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371782.51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59685.1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113</v>
      </c>
      <c r="E117" s="89">
        <v>258207.15</v>
      </c>
      <c r="F117" s="16"/>
      <c r="G117" s="43"/>
    </row>
    <row r="118" spans="1:7" x14ac:dyDescent="0.2">
      <c r="A118" s="12"/>
      <c r="B118" s="12"/>
      <c r="C118" s="12">
        <v>5</v>
      </c>
      <c r="D118" s="28" t="s">
        <v>114</v>
      </c>
      <c r="E118" s="74">
        <v>1500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74">
        <v>38840.800000000003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115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116</v>
      </c>
      <c r="E121" s="74">
        <v>13549.46</v>
      </c>
      <c r="F121" s="16"/>
      <c r="G121" s="43"/>
    </row>
    <row r="122" spans="1:7" x14ac:dyDescent="0.2">
      <c r="A122" s="12"/>
      <c r="B122" s="12"/>
      <c r="C122" s="12"/>
      <c r="D122" s="8" t="s">
        <v>70</v>
      </c>
      <c r="E122" s="48"/>
      <c r="F122" s="16">
        <f>+E84</f>
        <v>778960.27</v>
      </c>
      <c r="G122" s="43"/>
    </row>
    <row r="123" spans="1:7" ht="18.95" hidden="1" customHeight="1" x14ac:dyDescent="0.25">
      <c r="A123" s="64" t="s">
        <v>88</v>
      </c>
      <c r="B123" s="67"/>
      <c r="C123" s="67"/>
      <c r="D123" s="66" t="s">
        <v>89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90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101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102</v>
      </c>
      <c r="E126" s="74">
        <v>0</v>
      </c>
      <c r="F126" s="16"/>
      <c r="G126" s="43"/>
    </row>
    <row r="127" spans="1:7" hidden="1" x14ac:dyDescent="0.2">
      <c r="A127" s="12"/>
      <c r="B127" s="12"/>
      <c r="C127" s="12"/>
      <c r="D127" s="8" t="s">
        <v>91</v>
      </c>
      <c r="E127" s="48"/>
      <c r="F127" s="16">
        <f>+E124</f>
        <v>0</v>
      </c>
      <c r="G127" s="43"/>
    </row>
    <row r="128" spans="1:7" ht="15.75" x14ac:dyDescent="0.25">
      <c r="A128" s="64" t="s">
        <v>61</v>
      </c>
      <c r="B128" s="67"/>
      <c r="C128" s="67"/>
      <c r="D128" s="66" t="s">
        <v>62</v>
      </c>
      <c r="E128" s="63">
        <f>+E129+E139+E137+E135</f>
        <v>4179177.6300000004</v>
      </c>
      <c r="F128" s="16"/>
      <c r="G128" s="43"/>
    </row>
    <row r="129" spans="1:8" ht="18" customHeight="1" x14ac:dyDescent="0.2">
      <c r="A129" s="12"/>
      <c r="B129" s="9">
        <v>61</v>
      </c>
      <c r="C129" s="12"/>
      <c r="D129" s="8" t="s">
        <v>60</v>
      </c>
      <c r="E129" s="22">
        <f>SUM(E130:E134)</f>
        <v>4054419.18</v>
      </c>
      <c r="F129" s="16"/>
      <c r="G129" s="43"/>
      <c r="H129" s="47"/>
    </row>
    <row r="130" spans="1:8" ht="18" customHeight="1" x14ac:dyDescent="0.2">
      <c r="A130" s="12"/>
      <c r="B130" s="9"/>
      <c r="C130" s="12">
        <v>1</v>
      </c>
      <c r="D130" s="15" t="s">
        <v>74</v>
      </c>
      <c r="E130" s="23">
        <v>148484.12</v>
      </c>
      <c r="F130" s="16"/>
      <c r="G130" s="43"/>
      <c r="H130" s="47"/>
    </row>
    <row r="131" spans="1:8" ht="12.75" customHeight="1" x14ac:dyDescent="0.2">
      <c r="A131" s="12"/>
      <c r="B131" s="12"/>
      <c r="C131" s="12">
        <v>613</v>
      </c>
      <c r="D131" s="15" t="s">
        <v>151</v>
      </c>
      <c r="E131" s="23">
        <v>2654288.6</v>
      </c>
      <c r="F131" s="16"/>
      <c r="G131" s="43"/>
      <c r="H131" s="47"/>
    </row>
    <row r="132" spans="1:8" ht="12.75" customHeight="1" x14ac:dyDescent="0.2">
      <c r="A132" s="12"/>
      <c r="B132" s="12"/>
      <c r="C132" s="12">
        <v>614</v>
      </c>
      <c r="D132" s="15" t="s">
        <v>147</v>
      </c>
      <c r="E132" s="74">
        <v>1251646.46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78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163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165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166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152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78</v>
      </c>
      <c r="E138" s="74">
        <v>0</v>
      </c>
      <c r="F138" s="16"/>
      <c r="G138" s="43"/>
      <c r="H138" s="47"/>
    </row>
    <row r="139" spans="1:8" ht="12.75" customHeight="1" x14ac:dyDescent="0.2">
      <c r="A139" s="12"/>
      <c r="B139" s="9">
        <v>69</v>
      </c>
      <c r="C139" s="12"/>
      <c r="D139" s="54" t="s">
        <v>119</v>
      </c>
      <c r="E139" s="22">
        <f>SUM(E141:E142)</f>
        <v>124758.45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129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164</v>
      </c>
      <c r="E141" s="23">
        <v>0</v>
      </c>
      <c r="F141" s="16"/>
      <c r="G141" s="43"/>
      <c r="H141" s="47"/>
    </row>
    <row r="142" spans="1:8" ht="12.75" customHeight="1" x14ac:dyDescent="0.2">
      <c r="A142" s="12"/>
      <c r="B142" s="12"/>
      <c r="C142" s="12">
        <v>688</v>
      </c>
      <c r="D142" s="93" t="s">
        <v>171</v>
      </c>
      <c r="E142" s="23">
        <v>124758.45</v>
      </c>
      <c r="F142" s="16"/>
      <c r="G142" s="43"/>
      <c r="H142" s="47"/>
    </row>
    <row r="143" spans="1:8" ht="18" customHeight="1" x14ac:dyDescent="0.2">
      <c r="A143" s="12"/>
      <c r="B143" s="12"/>
      <c r="C143" s="12"/>
      <c r="D143" s="8" t="s">
        <v>71</v>
      </c>
      <c r="E143" s="23"/>
      <c r="F143" s="16">
        <f>+E128</f>
        <v>4179177.6300000004</v>
      </c>
      <c r="G143" s="43"/>
      <c r="H143" s="47"/>
    </row>
    <row r="144" spans="1:8" ht="15.75" hidden="1" x14ac:dyDescent="0.25">
      <c r="A144" s="64" t="s">
        <v>104</v>
      </c>
      <c r="B144" s="83"/>
      <c r="C144" s="83"/>
      <c r="D144" s="66" t="s">
        <v>62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157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160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118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customHeight="1" x14ac:dyDescent="0.2">
      <c r="A152" s="12"/>
      <c r="B152" s="12"/>
      <c r="C152" s="12"/>
      <c r="D152" s="8" t="s">
        <v>158</v>
      </c>
      <c r="E152" s="23"/>
      <c r="F152" s="16">
        <f>+E144</f>
        <v>0</v>
      </c>
      <c r="G152" s="43"/>
      <c r="H152" s="47"/>
    </row>
    <row r="153" spans="1:8" ht="18" customHeight="1" x14ac:dyDescent="0.25">
      <c r="A153" s="64" t="s">
        <v>104</v>
      </c>
      <c r="B153" s="68"/>
      <c r="C153" s="68"/>
      <c r="D153" s="66" t="s">
        <v>120</v>
      </c>
      <c r="E153" s="63">
        <f>+E154+E156</f>
        <v>27200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105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106</v>
      </c>
      <c r="E155" s="23">
        <v>0</v>
      </c>
      <c r="F155" s="16"/>
      <c r="G155" s="43"/>
      <c r="H155" s="47"/>
    </row>
    <row r="156" spans="1:8" ht="18" customHeight="1" x14ac:dyDescent="0.2">
      <c r="A156" s="12"/>
      <c r="B156" s="12">
        <v>74</v>
      </c>
      <c r="C156" s="12"/>
      <c r="D156" s="8" t="s">
        <v>107</v>
      </c>
      <c r="E156" s="22">
        <f>+E157+E158</f>
        <v>27200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148</v>
      </c>
      <c r="E157" s="74">
        <v>0</v>
      </c>
      <c r="F157" s="16"/>
      <c r="G157" s="43"/>
      <c r="H157" s="47"/>
    </row>
    <row r="158" spans="1:8" ht="18" customHeight="1" x14ac:dyDescent="0.2">
      <c r="A158" s="12"/>
      <c r="B158" s="12"/>
      <c r="C158" s="12">
        <v>742</v>
      </c>
      <c r="D158" s="15" t="s">
        <v>126</v>
      </c>
      <c r="E158" s="74">
        <f>27200</f>
        <v>27200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108</v>
      </c>
      <c r="E159" s="23"/>
      <c r="F159" s="16">
        <f>+E153</f>
        <v>27200</v>
      </c>
      <c r="G159" s="43"/>
      <c r="H159" s="47"/>
    </row>
    <row r="160" spans="1:8" ht="18" customHeight="1" x14ac:dyDescent="0.25">
      <c r="A160" s="64" t="s">
        <v>103</v>
      </c>
      <c r="B160" s="68"/>
      <c r="C160" s="68"/>
      <c r="D160" s="66" t="s">
        <v>109</v>
      </c>
      <c r="E160" s="63">
        <f>+E161+E165</f>
        <v>-2398158.0099999998</v>
      </c>
      <c r="F160" s="16"/>
      <c r="G160" s="43"/>
      <c r="H160" s="47"/>
    </row>
    <row r="161" spans="1:8" s="79" customFormat="1" ht="18" customHeight="1" x14ac:dyDescent="0.2">
      <c r="A161" s="75"/>
      <c r="B161" s="80">
        <v>84</v>
      </c>
      <c r="C161" s="76"/>
      <c r="D161" s="54" t="s">
        <v>125</v>
      </c>
      <c r="E161" s="22">
        <f>+E162</f>
        <v>-2398158.0099999998</v>
      </c>
      <c r="F161" s="77"/>
      <c r="G161" s="43"/>
      <c r="H161" s="78"/>
    </row>
    <row r="162" spans="1:8" s="79" customFormat="1" ht="18" customHeight="1" x14ac:dyDescent="0.2">
      <c r="A162" s="75"/>
      <c r="B162" s="76"/>
      <c r="C162" s="76">
        <v>841</v>
      </c>
      <c r="D162" s="28" t="s">
        <v>126</v>
      </c>
      <c r="E162" s="23">
        <v>-2398158.0099999998</v>
      </c>
      <c r="F162" s="77"/>
      <c r="G162" s="43"/>
      <c r="H162" s="78"/>
    </row>
    <row r="163" spans="1:8" s="79" customFormat="1" ht="18" hidden="1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hidden="1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hidden="1" customHeight="1" x14ac:dyDescent="0.2">
      <c r="A165" s="12"/>
      <c r="B165" s="9">
        <v>87</v>
      </c>
      <c r="C165" s="12"/>
      <c r="D165" s="8" t="s">
        <v>110</v>
      </c>
      <c r="E165" s="22">
        <f>+E166</f>
        <v>0</v>
      </c>
      <c r="F165" s="16"/>
      <c r="G165" s="43"/>
      <c r="H165" s="47"/>
    </row>
    <row r="166" spans="1:8" ht="18" hidden="1" customHeight="1" x14ac:dyDescent="0.2">
      <c r="A166" s="12"/>
      <c r="B166" s="12"/>
      <c r="C166" s="12">
        <v>871</v>
      </c>
      <c r="D166" s="15" t="s">
        <v>111</v>
      </c>
      <c r="E166" s="74">
        <v>0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112</v>
      </c>
      <c r="E167" s="92" t="s">
        <v>86</v>
      </c>
      <c r="F167" s="81">
        <f>+E160</f>
        <v>-2398158.0099999998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27708870.93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48059639.619999997</v>
      </c>
      <c r="G170" s="43"/>
    </row>
    <row r="171" spans="1:8" ht="13.5" thickTop="1" x14ac:dyDescent="0.2">
      <c r="D171" s="13"/>
    </row>
    <row r="172" spans="1:8" x14ac:dyDescent="0.2">
      <c r="D172" s="14" t="s">
        <v>142</v>
      </c>
    </row>
    <row r="173" spans="1:8" x14ac:dyDescent="0.2">
      <c r="D173" s="42" t="s">
        <v>86</v>
      </c>
    </row>
    <row r="174" spans="1:8" x14ac:dyDescent="0.2">
      <c r="F174" s="47" t="s">
        <v>86</v>
      </c>
      <c r="H174" s="26"/>
    </row>
    <row r="175" spans="1:8" x14ac:dyDescent="0.2">
      <c r="F175" s="85">
        <f>+F170-48059639.62</f>
        <v>0</v>
      </c>
    </row>
    <row r="186" spans="7:9" x14ac:dyDescent="0.2">
      <c r="G186" s="98" t="s">
        <v>45</v>
      </c>
      <c r="H186" s="98"/>
      <c r="I186" s="98"/>
    </row>
    <row r="187" spans="7:9" x14ac:dyDescent="0.2">
      <c r="G187" s="98" t="s">
        <v>46</v>
      </c>
      <c r="H187" s="98"/>
      <c r="I187" s="98"/>
    </row>
    <row r="188" spans="7:9" x14ac:dyDescent="0.2">
      <c r="G188" s="97">
        <v>42825</v>
      </c>
      <c r="H188" s="97"/>
      <c r="I188" s="97"/>
    </row>
    <row r="191" spans="7:9" x14ac:dyDescent="0.2">
      <c r="G191" s="26" t="str">
        <f>+A21</f>
        <v>DISPONIBLE PARA EL PERIODO</v>
      </c>
      <c r="H191" s="26">
        <f>+F21</f>
        <v>75768510.549999997</v>
      </c>
    </row>
    <row r="192" spans="7:9" x14ac:dyDescent="0.2">
      <c r="G192" s="3" t="s">
        <v>23</v>
      </c>
      <c r="H192" s="3">
        <f>+E25</f>
        <v>21143083.52</v>
      </c>
      <c r="I192" s="44">
        <f>+H192/H202</f>
        <v>0.76304384878810361</v>
      </c>
    </row>
    <row r="193" spans="7:9" x14ac:dyDescent="0.2">
      <c r="G193" s="3" t="s">
        <v>24</v>
      </c>
      <c r="H193" s="3">
        <f>+E46</f>
        <v>3978607.52</v>
      </c>
      <c r="I193" s="44">
        <f>+H193/H202</f>
        <v>0.14358605697254948</v>
      </c>
    </row>
    <row r="194" spans="7:9" x14ac:dyDescent="0.2">
      <c r="G194" s="3" t="s">
        <v>25</v>
      </c>
      <c r="H194" s="3">
        <f>+E84</f>
        <v>778960.27</v>
      </c>
      <c r="I194" s="44">
        <f>+H194/H202</f>
        <v>2.8112306415077736E-2</v>
      </c>
    </row>
    <row r="195" spans="7:9" x14ac:dyDescent="0.2">
      <c r="G195" s="3" t="s">
        <v>68</v>
      </c>
      <c r="H195" s="3">
        <f>+F127</f>
        <v>0</v>
      </c>
      <c r="I195" s="44">
        <f>+H195/H203</f>
        <v>0</v>
      </c>
    </row>
    <row r="196" spans="7:9" x14ac:dyDescent="0.2">
      <c r="G196" s="3" t="s">
        <v>64</v>
      </c>
      <c r="H196" s="3">
        <f>+E128</f>
        <v>4179177.6300000004</v>
      </c>
      <c r="I196" s="44">
        <f>+H196/H202</f>
        <v>0.15082453704294621</v>
      </c>
    </row>
    <row r="197" spans="7:9" x14ac:dyDescent="0.2">
      <c r="G197" s="3" t="s">
        <v>159</v>
      </c>
      <c r="H197" s="3">
        <f>+F152</f>
        <v>0</v>
      </c>
      <c r="I197" s="44">
        <f>+H197/H203</f>
        <v>0</v>
      </c>
    </row>
    <row r="198" spans="7:9" x14ac:dyDescent="0.2">
      <c r="G198" s="3" t="s">
        <v>121</v>
      </c>
      <c r="H198" s="3">
        <f>+F159</f>
        <v>27200</v>
      </c>
      <c r="I198" s="44">
        <f>+H198/H202</f>
        <v>9.8163508966909747E-4</v>
      </c>
    </row>
    <row r="199" spans="7:9" x14ac:dyDescent="0.2">
      <c r="G199" s="3" t="s">
        <v>122</v>
      </c>
      <c r="H199" s="90">
        <f>+F167</f>
        <v>-2398158.0099999998</v>
      </c>
      <c r="I199" s="44">
        <f>+H199/H202</f>
        <v>-8.6548384308346119E-2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27708870.93</v>
      </c>
      <c r="I202" s="44">
        <f>SUM(I192:I201)</f>
        <v>1.0000000000000002</v>
      </c>
    </row>
    <row r="203" spans="7:9" x14ac:dyDescent="0.2">
      <c r="G203" s="26" t="s">
        <v>33</v>
      </c>
      <c r="H203" s="26">
        <f>+H191-H202</f>
        <v>48059639.619999997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10" activePane="bottomLeft" state="frozen"/>
      <selection pane="bottomLeft" activeCell="E21" sqref="E21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9" t="s">
        <v>182</v>
      </c>
      <c r="B8" s="109"/>
      <c r="C8" s="109"/>
      <c r="D8" s="109"/>
      <c r="E8" s="109"/>
      <c r="F8" s="109"/>
      <c r="G8" s="109"/>
    </row>
    <row r="9" spans="1:9" ht="21.75" customHeight="1" x14ac:dyDescent="0.5">
      <c r="A9" s="25"/>
      <c r="D9" s="102" t="s">
        <v>86</v>
      </c>
      <c r="E9" s="102"/>
      <c r="F9" s="102"/>
      <c r="G9" s="102"/>
      <c r="H9" s="102"/>
      <c r="I9" s="102"/>
    </row>
    <row r="10" spans="1:9" x14ac:dyDescent="0.2">
      <c r="A10" s="6"/>
      <c r="B10" s="6"/>
      <c r="C10" s="6"/>
      <c r="D10" s="1"/>
    </row>
    <row r="11" spans="1:9" ht="18.75" x14ac:dyDescent="0.2">
      <c r="A11" s="103" t="s">
        <v>172</v>
      </c>
      <c r="B11" s="103"/>
      <c r="C11" s="103"/>
      <c r="D11" s="103"/>
      <c r="E11" s="103"/>
      <c r="F11" s="103"/>
    </row>
    <row r="12" spans="1:9" ht="15.75" x14ac:dyDescent="0.25">
      <c r="A12" s="100" t="s">
        <v>30</v>
      </c>
      <c r="B12" s="100"/>
      <c r="C12" s="100"/>
      <c r="D12" s="100"/>
      <c r="E12" s="100"/>
      <c r="F12" s="100"/>
      <c r="G12" s="100"/>
    </row>
    <row r="13" spans="1:9" ht="15.75" x14ac:dyDescent="0.25">
      <c r="A13" s="100" t="s">
        <v>176</v>
      </c>
      <c r="B13" s="100"/>
      <c r="C13" s="100"/>
      <c r="D13" s="100"/>
      <c r="E13" s="100"/>
      <c r="F13" s="100"/>
      <c r="G13" s="100"/>
    </row>
    <row r="14" spans="1:9" ht="15.75" x14ac:dyDescent="0.25">
      <c r="A14" s="100" t="s">
        <v>12</v>
      </c>
      <c r="B14" s="100"/>
      <c r="C14" s="100"/>
      <c r="D14" s="100"/>
      <c r="E14" s="100"/>
      <c r="F14" s="100"/>
      <c r="G14" s="100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0" t="s">
        <v>86</v>
      </c>
      <c r="B17" s="100"/>
      <c r="C17" s="100"/>
      <c r="D17" s="100"/>
      <c r="E17" s="100"/>
      <c r="F17" s="100"/>
      <c r="G17" s="100"/>
    </row>
    <row r="18" spans="1:7" ht="15.75" x14ac:dyDescent="0.25">
      <c r="A18" s="100"/>
      <c r="B18" s="100"/>
      <c r="C18" s="100"/>
      <c r="D18" s="100"/>
      <c r="E18" s="100"/>
      <c r="F18" s="100"/>
      <c r="G18" s="100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5" t="s">
        <v>27</v>
      </c>
      <c r="B21" s="105"/>
      <c r="C21" s="105"/>
      <c r="D21" s="105"/>
      <c r="E21" s="32"/>
      <c r="F21" s="32"/>
      <c r="G21" s="31" t="s">
        <v>28</v>
      </c>
    </row>
    <row r="22" spans="1:7" ht="43.5" customHeight="1" x14ac:dyDescent="0.25">
      <c r="A22" s="104" t="s">
        <v>177</v>
      </c>
      <c r="B22" s="104"/>
      <c r="C22" s="104"/>
      <c r="D22" s="104"/>
      <c r="E22" s="34"/>
      <c r="F22" s="34"/>
      <c r="G22" s="38">
        <v>56277092.979999997</v>
      </c>
    </row>
    <row r="23" spans="1:7" ht="40.5" customHeight="1" x14ac:dyDescent="0.25">
      <c r="A23" s="104" t="s">
        <v>72</v>
      </c>
      <c r="B23" s="104"/>
      <c r="C23" s="104"/>
      <c r="D23" s="104"/>
      <c r="E23" s="34"/>
      <c r="F23" s="35"/>
      <c r="G23" s="39">
        <f>+ejecucion!F19+ejecucion!F20</f>
        <v>19491417.57</v>
      </c>
    </row>
    <row r="24" spans="1:7" ht="30" customHeight="1" x14ac:dyDescent="0.25">
      <c r="A24" s="107" t="s">
        <v>43</v>
      </c>
      <c r="B24" s="107"/>
      <c r="C24" s="107"/>
      <c r="D24" s="107"/>
      <c r="E24" s="35"/>
      <c r="F24" s="35"/>
      <c r="G24" s="40">
        <f>+G22+G23</f>
        <v>75768510.549999997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7" t="s">
        <v>29</v>
      </c>
      <c r="B26" s="107"/>
      <c r="C26" s="36"/>
      <c r="D26" s="35"/>
      <c r="E26" s="35"/>
      <c r="F26" s="35"/>
      <c r="G26" s="35"/>
    </row>
    <row r="27" spans="1:7" ht="30" customHeight="1" x14ac:dyDescent="0.25">
      <c r="A27" s="108" t="s">
        <v>31</v>
      </c>
      <c r="B27" s="108"/>
      <c r="C27" s="108"/>
      <c r="D27" s="108"/>
      <c r="E27" s="35"/>
      <c r="F27" s="38"/>
      <c r="G27" s="38">
        <f>+ejecucion!F169</f>
        <v>27708870.93</v>
      </c>
    </row>
    <row r="28" spans="1:7" ht="30" customHeight="1" thickBot="1" x14ac:dyDescent="0.3">
      <c r="A28" s="106" t="s">
        <v>178</v>
      </c>
      <c r="B28" s="106"/>
      <c r="C28" s="106"/>
      <c r="D28" s="106"/>
      <c r="E28" s="38"/>
      <c r="F28" s="37"/>
      <c r="G28" s="41">
        <f>+G24-G27</f>
        <v>48059639.619999997</v>
      </c>
    </row>
    <row r="29" spans="1:7" ht="30" customHeight="1" thickTop="1" x14ac:dyDescent="0.25">
      <c r="A29" s="106"/>
      <c r="B29" s="106"/>
      <c r="C29" s="106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2017-04-07T12:16:11Z</dcterms:modified>
</cp:coreProperties>
</file>