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G22" i="8" l="1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F169" i="7" l="1"/>
  <c r="G27" i="8" s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<sst xmlns="http://schemas.openxmlformats.org/spreadsheetml/2006/main" count="193" uniqueCount="183">
  <si>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</si>
  <si>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</si>
  <si>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</si>
  <si>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</si>
  <si>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</si>
  <si>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</si>
  <si>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</si>
  <si>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</si>
  <si>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</si>
  <si>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</si>
  <si>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</si>
  <si>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</si>
  <si>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</si>
  <si>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</si>
  <si>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</si>
  <si>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</si>
  <si>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</si>
  <si>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</si>
  <si>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</si>
  <si>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</si>
  <si>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</si>
  <si>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</si>
  <si>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</si>
  <si>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</si>
  <si>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</si>
  <si>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</si>
  <si>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</si>
  <si>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</si>
  <si>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</si>
  <si>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</si>
  <si>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</si>
  <si>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</si>
  <si>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</si>
  <si>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</si>
  <si>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</si>
  <si>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</si>
  <si>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</si>
  <si>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</si>
  <si>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</si>
  <si>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</si>
  <si>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</si>
  <si>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</si>
  <si>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</si>
  <si>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</si>
  <si>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</si>
  <si>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</si>
  <si>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</si>
  <si>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</si>
  <si>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</si>
  <si>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</si>
  <si>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</si>
  <si>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</si>
  <si>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</si>
  <si>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</si>
  <si>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</si>
  <si>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</si>
  <si>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</si>
  <si>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</si>
  <si>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</si>
  <si>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</si>
  <si>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</si>
  <si>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</si>
  <si>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</si>
  <si>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</si>
  <si>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</si>
  <si>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</si>
  <si>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</si>
  <si>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</si>
  <si>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</si>
  <si>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</si>
  <si>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</si>
  <si>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</si>
  <si>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</si>
  <si>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</si>
  <si>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</si>
  <si>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</si>
  <si>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</si>
  <si>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</si>
  <si>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</si>
  <si>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</si>
  <si>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</si>
  <si>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</si>
  <si>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</si>
  <si>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</si>
  <si>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</si>
  <si>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</si>
  <si>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</si>
  <si>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</si>
  <si>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</si>
  <si>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</si>
  <si>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</si>
  <si>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</si>
  <si>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</si>
  <si>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</si>
  <si>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</si>
  <si>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</si>
  <si>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</si>
  <si>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</si>
  <si>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</si>
  <si>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</si>
  <si>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</si>
  <si>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</si>
  <si>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</si>
  <si>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</si>
  <si>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</si>
  <si>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</si>
  <si>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</si>
  <si>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</si>
  <si>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</si>
  <si>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</si>
  <si>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</si>
  <si>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</si>
  <si>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</si>
  <si>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</si>
  <si>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</si>
  <si>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</si>
  <si>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</si>
  <si>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</si>
  <si>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</si>
  <si>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</si>
  <si>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</si>
  <si>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</si>
  <si>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</si>
  <si>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</si>
  <si>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</si>
  <si>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</si>
  <si>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</si>
  <si>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</si>
  <si>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</si>
  <si>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</si>
  <si>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</si>
  <si>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</si>
  <si>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</si>
  <si>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</si>
  <si>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</si>
  <si>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</si>
  <si>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</si>
  <si>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</si>
  <si>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</si>
  <si>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</si>
  <si>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</si>
  <si>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</si>
  <si>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</si>
  <si>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</si>
  <si>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</si>
  <si>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</si>
  <si>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</si>
  <si>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</si>
  <si>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</si>
  <si>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</si>
  <si>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</si>
  <si>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</si>
  <si>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</si>
  <si>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</si>
  <si>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</si>
  <si>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</si>
  <si>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</si>
  <si>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</si>
  <si>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</si>
  <si>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</si>
  <si>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</si>
  <si>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</si>
  <si>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</si>
  <si>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</si>
  <si>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</si>
  <si>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</si>
  <si>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</si>
  <si>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</si>
  <si>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</si>
  <si>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</si>
  <si>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</si>
  <si>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</si>
  <si>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</si>
  <si>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</si>
  <si>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</si>
  <si>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</si>
  <si>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Período del 01/05/2017 al 31/05/2017</t>
  </si>
  <si>
    <t>BALANCE DISPONIBLE PARA COMPROMISOS PENDIENTES AL 30/04/2017</t>
  </si>
  <si>
    <t>TOTAL INGRESOS POR PARTIDAS PRESUPUESTARIAS  MAYO 2017</t>
  </si>
  <si>
    <t>Del 1ro. De mayo al 31, 2017</t>
  </si>
  <si>
    <t xml:space="preserve"> - Balance disponible al 30/04/2017</t>
  </si>
  <si>
    <t>BALANCE  DISPONIBLE AL 31/05/2017</t>
  </si>
  <si>
    <t>Viáticos dentro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</si>
</sst>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MAYO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11521097.619999999</c:v>
                </c:pt>
                <c:pt idx="1">
                  <c:v>3202794.8100000005</c:v>
                </c:pt>
                <c:pt idx="2">
                  <c:v>263464.18999999994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MAYO 2017</a:t>
            </a:r>
          </a:p>
        </c:rich>
      </c:tx>
      <c:layout>
        <c:manualLayout>
          <c:xMode val="edge"/>
          <c:yMode val="edge"/>
          <c:x val="0.20877468485453404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11521097.619999999</c:v>
                </c:pt>
                <c:pt idx="1">
                  <c:v>3202794.8100000005</c:v>
                </c:pt>
                <c:pt idx="2">
                  <c:v>263464.18999999994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217870.05</c:v>
                </c:pt>
                <c:pt idx="7" formatCode="_(* #,##0.00_);_(* \(#,##0.00\);_(* &quot;-&quot;??_);_(@_)">
                  <c:v>2512236.29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0.65026791059254452</c:v>
                </c:pt>
                <c:pt idx="1">
                  <c:v>0.18077050970733341</c:v>
                </c:pt>
                <c:pt idx="2">
                  <c:v>1.4870311319109987E-2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1.229691014406952E-2</c:v>
                </c:pt>
                <c:pt idx="7">
                  <c:v>0.1417943582369425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abSelected="1" topLeftCell="A159" zoomScaleNormal="100" workbookViewId="0">
      <selection activeCell="A120" sqref="A120:XFD120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2"/>
      <c r="B7" s="102"/>
      <c r="C7" s="102"/>
      <c r="D7" s="102"/>
      <c r="E7" s="102"/>
      <c r="F7" s="102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5" t="s">
        <v>175</v>
      </c>
      <c r="B9" s="105"/>
      <c r="C9" s="105"/>
      <c r="D9" s="105"/>
      <c r="E9" s="105"/>
      <c r="F9" s="105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3" t="s">
        <v>173</v>
      </c>
      <c r="B12" s="103"/>
      <c r="C12" s="103"/>
      <c r="D12" s="103"/>
      <c r="E12" s="103"/>
      <c r="F12" s="103"/>
      <c r="G12" s="2"/>
      <c r="H12" s="2"/>
      <c r="K12" s="3"/>
      <c r="L12" s="3"/>
      <c r="M12" s="3"/>
    </row>
    <row r="13" spans="1:13" ht="15.75" x14ac:dyDescent="0.25">
      <c r="A13" s="103" t="s">
        <v>176</v>
      </c>
      <c r="B13" s="103"/>
      <c r="C13" s="103"/>
      <c r="D13" s="103"/>
      <c r="E13" s="103"/>
      <c r="F13" s="103"/>
      <c r="G13" s="2"/>
      <c r="H13" s="2"/>
      <c r="K13" s="3"/>
      <c r="L13" s="3"/>
      <c r="M13" s="3"/>
    </row>
    <row r="14" spans="1:13" ht="15.75" x14ac:dyDescent="0.25">
      <c r="A14" s="103" t="s">
        <v>12</v>
      </c>
      <c r="B14" s="103"/>
      <c r="C14" s="103"/>
      <c r="D14" s="103"/>
      <c r="E14" s="103"/>
      <c r="F14" s="103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5"/>
      <c r="H17" s="105"/>
      <c r="I17" s="105"/>
      <c r="J17" s="105"/>
      <c r="K17" s="105"/>
      <c r="L17" s="105"/>
      <c r="M17" s="105"/>
    </row>
    <row r="18" spans="1:13" ht="16.5" customHeight="1" x14ac:dyDescent="0.2">
      <c r="A18" s="88" t="s">
        <v>177</v>
      </c>
      <c r="B18" s="50"/>
      <c r="C18" s="17"/>
      <c r="D18" s="8"/>
      <c r="E18" s="18"/>
      <c r="F18" s="91">
        <v>50505402.210000001</v>
      </c>
    </row>
    <row r="19" spans="1:13" ht="16.5" customHeight="1" x14ac:dyDescent="0.2">
      <c r="A19" s="88" t="s">
        <v>178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3027912.67+217870.05</f>
        <v>3245782.7199999997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72010138.810000002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4" t="s">
        <v>34</v>
      </c>
      <c r="B23" s="104"/>
      <c r="C23" s="104"/>
      <c r="D23" s="104"/>
      <c r="E23" s="104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11521097.619999999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8805350.7699999996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8805350.7699999996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SUM(E29:E31)</f>
        <v>311798.5</v>
      </c>
      <c r="F28" s="16"/>
      <c r="G28" s="43"/>
    </row>
    <row r="29" spans="1:13" x14ac:dyDescent="0.2">
      <c r="A29" s="11"/>
      <c r="B29" s="11"/>
      <c r="C29" s="11">
        <v>2</v>
      </c>
      <c r="D29" s="5" t="s">
        <v>14</v>
      </c>
      <c r="E29" s="85">
        <v>183750</v>
      </c>
      <c r="F29" s="16"/>
      <c r="G29" s="43"/>
    </row>
    <row r="30" spans="1:13" x14ac:dyDescent="0.2">
      <c r="A30" s="11"/>
      <c r="B30" s="11"/>
      <c r="C30" s="11">
        <v>3</v>
      </c>
      <c r="D30" s="5" t="s">
        <v>154</v>
      </c>
      <c r="E30" s="74">
        <v>29048.5</v>
      </c>
      <c r="F30" s="16"/>
      <c r="G30" s="43"/>
    </row>
    <row r="31" spans="1:13" x14ac:dyDescent="0.2">
      <c r="A31" s="11"/>
      <c r="B31" s="11"/>
      <c r="C31" s="11">
        <v>5</v>
      </c>
      <c r="D31" s="5" t="s">
        <v>148</v>
      </c>
      <c r="E31" s="74">
        <v>99000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134</v>
      </c>
      <c r="E32" s="99">
        <v>757341.73</v>
      </c>
      <c r="F32" s="16"/>
      <c r="G32" s="43"/>
    </row>
    <row r="33" spans="1:7" hidden="1" x14ac:dyDescent="0.2">
      <c r="A33" s="4"/>
      <c r="B33" s="4">
        <v>1</v>
      </c>
      <c r="C33" s="11">
        <v>1</v>
      </c>
      <c r="D33" s="19" t="s">
        <v>166</v>
      </c>
      <c r="E33" s="82">
        <v>0</v>
      </c>
      <c r="F33" s="16"/>
      <c r="G33" s="43"/>
    </row>
    <row r="34" spans="1:7" x14ac:dyDescent="0.2">
      <c r="A34" s="4"/>
      <c r="B34" s="4">
        <v>1</v>
      </c>
      <c r="C34" s="11">
        <v>5</v>
      </c>
      <c r="D34" s="19" t="s">
        <v>160</v>
      </c>
      <c r="E34" s="82">
        <v>77757.27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161</v>
      </c>
      <c r="E35" s="82">
        <v>193327.2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91000</v>
      </c>
      <c r="F36" s="16"/>
      <c r="G36" s="43"/>
    </row>
    <row r="37" spans="1:7" x14ac:dyDescent="0.2">
      <c r="A37" s="9"/>
      <c r="B37" s="9"/>
      <c r="C37" s="20">
        <v>1</v>
      </c>
      <c r="D37" s="15" t="s">
        <v>81</v>
      </c>
      <c r="E37" s="74">
        <v>19500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83</v>
      </c>
      <c r="E38" s="95">
        <v>60500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84</v>
      </c>
      <c r="E39" s="74">
        <v>11000</v>
      </c>
      <c r="F39" s="16"/>
      <c r="G39" s="43"/>
    </row>
    <row r="40" spans="1:7" hidden="1" x14ac:dyDescent="0.2">
      <c r="A40" s="12"/>
      <c r="B40" s="12"/>
      <c r="C40" s="12">
        <v>6</v>
      </c>
      <c r="D40" s="15" t="s">
        <v>82</v>
      </c>
      <c r="E40" s="95">
        <v>0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1284522.1500000001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95">
        <v>592024.16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95">
        <v>622645.56000000006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95">
        <v>69852.429999999993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11521097.619999999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3202794.8100000005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839052.95</v>
      </c>
      <c r="F47" s="16"/>
      <c r="G47" s="22"/>
    </row>
    <row r="48" spans="1:7" x14ac:dyDescent="0.2">
      <c r="A48" s="9"/>
      <c r="B48" s="9"/>
      <c r="C48" s="20">
        <v>2</v>
      </c>
      <c r="D48" s="15" t="s">
        <v>74</v>
      </c>
      <c r="E48" s="94">
        <v>7780.32</v>
      </c>
      <c r="F48" s="16"/>
      <c r="G48" s="22"/>
    </row>
    <row r="49" spans="1:7" x14ac:dyDescent="0.2">
      <c r="A49" s="9"/>
      <c r="B49" s="9"/>
      <c r="C49" s="20">
        <v>3</v>
      </c>
      <c r="D49" s="15" t="s">
        <v>75</v>
      </c>
      <c r="E49" s="95">
        <v>226150.68</v>
      </c>
      <c r="F49" s="16"/>
      <c r="G49" s="22"/>
    </row>
    <row r="50" spans="1:7" x14ac:dyDescent="0.2">
      <c r="A50" s="9"/>
      <c r="B50" s="9"/>
      <c r="C50" s="20">
        <v>5</v>
      </c>
      <c r="D50" s="15" t="s">
        <v>76</v>
      </c>
      <c r="E50" s="95">
        <v>449305.61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95">
        <v>155086.34</v>
      </c>
      <c r="F51" s="16"/>
      <c r="G51" s="22"/>
    </row>
    <row r="52" spans="1:7" x14ac:dyDescent="0.2">
      <c r="A52" s="9"/>
      <c r="B52" s="9"/>
      <c r="C52" s="20">
        <v>8</v>
      </c>
      <c r="D52" s="28" t="s">
        <v>136</v>
      </c>
      <c r="E52" s="74">
        <v>730</v>
      </c>
      <c r="F52" s="16"/>
      <c r="G52" s="22"/>
    </row>
    <row r="53" spans="1:7" ht="20.25" customHeight="1" x14ac:dyDescent="0.2">
      <c r="A53" s="9"/>
      <c r="B53" s="9">
        <v>2</v>
      </c>
      <c r="C53" s="9"/>
      <c r="D53" s="8" t="s">
        <v>50</v>
      </c>
      <c r="E53" s="22">
        <f>SUM(E54:E55)</f>
        <v>64223.199999999997</v>
      </c>
      <c r="F53" s="16"/>
      <c r="G53" s="22"/>
    </row>
    <row r="54" spans="1:7" ht="20.25" customHeight="1" x14ac:dyDescent="0.2">
      <c r="A54" s="9"/>
      <c r="B54" s="9"/>
      <c r="C54" s="20">
        <v>1</v>
      </c>
      <c r="D54" s="15" t="s">
        <v>126</v>
      </c>
      <c r="E54" s="74">
        <v>61596</v>
      </c>
      <c r="F54" s="16"/>
      <c r="G54" s="22"/>
    </row>
    <row r="55" spans="1:7" x14ac:dyDescent="0.2">
      <c r="A55" s="12"/>
      <c r="B55" s="12"/>
      <c r="C55" s="12">
        <v>2</v>
      </c>
      <c r="D55" s="28" t="s">
        <v>91</v>
      </c>
      <c r="E55" s="74">
        <v>2627.2</v>
      </c>
      <c r="F55" s="16"/>
      <c r="G55" s="43"/>
    </row>
    <row r="56" spans="1:7" x14ac:dyDescent="0.2">
      <c r="A56" s="9"/>
      <c r="B56" s="9">
        <v>3</v>
      </c>
      <c r="C56" s="9"/>
      <c r="D56" s="8" t="s">
        <v>51</v>
      </c>
      <c r="E56" s="22">
        <f>+E57</f>
        <v>14375</v>
      </c>
      <c r="F56" s="16"/>
      <c r="G56" s="22"/>
    </row>
    <row r="57" spans="1:7" x14ac:dyDescent="0.2">
      <c r="A57" s="9"/>
      <c r="B57" s="9"/>
      <c r="C57" s="20">
        <v>1</v>
      </c>
      <c r="D57" s="96" t="s">
        <v>182</v>
      </c>
      <c r="E57" s="95">
        <v>14375</v>
      </c>
      <c r="F57" s="16"/>
      <c r="G57" s="43"/>
    </row>
    <row r="58" spans="1:7" x14ac:dyDescent="0.2">
      <c r="A58" s="9"/>
      <c r="B58" s="9">
        <v>4</v>
      </c>
      <c r="C58" s="9"/>
      <c r="D58" s="8" t="s">
        <v>4</v>
      </c>
      <c r="E58" s="22">
        <f>SUM(E59:E61)</f>
        <v>20270</v>
      </c>
      <c r="F58" s="16"/>
      <c r="G58" s="22"/>
    </row>
    <row r="59" spans="1:7" x14ac:dyDescent="0.2">
      <c r="A59" s="12"/>
      <c r="B59" s="12"/>
      <c r="C59" s="12">
        <v>1</v>
      </c>
      <c r="D59" s="15" t="s">
        <v>16</v>
      </c>
      <c r="E59" s="74">
        <v>6200</v>
      </c>
      <c r="F59" s="16"/>
      <c r="G59" s="43"/>
    </row>
    <row r="60" spans="1:7" x14ac:dyDescent="0.2">
      <c r="A60" s="12"/>
      <c r="B60" s="12"/>
      <c r="C60" s="12">
        <v>2</v>
      </c>
      <c r="D60" s="28" t="s">
        <v>55</v>
      </c>
      <c r="E60" s="74">
        <v>13830</v>
      </c>
      <c r="F60" s="16"/>
      <c r="G60" s="43"/>
    </row>
    <row r="61" spans="1:7" x14ac:dyDescent="0.2">
      <c r="A61" s="12"/>
      <c r="B61" s="12"/>
      <c r="C61" s="12">
        <v>4</v>
      </c>
      <c r="D61" s="28" t="s">
        <v>56</v>
      </c>
      <c r="E61" s="74">
        <v>240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1430539.22</v>
      </c>
      <c r="F62" s="16"/>
      <c r="G62" s="22"/>
    </row>
    <row r="63" spans="1:7" x14ac:dyDescent="0.2">
      <c r="A63" s="9"/>
      <c r="B63" s="9"/>
      <c r="C63" s="20">
        <v>1</v>
      </c>
      <c r="D63" s="15" t="s">
        <v>142</v>
      </c>
      <c r="E63" s="95">
        <v>1425739.22</v>
      </c>
      <c r="F63" s="16"/>
      <c r="G63" s="22"/>
    </row>
    <row r="64" spans="1:7" hidden="1" x14ac:dyDescent="0.2">
      <c r="A64" s="9"/>
      <c r="B64" s="9"/>
      <c r="C64" s="20">
        <v>3</v>
      </c>
      <c r="D64" s="28" t="s">
        <v>143</v>
      </c>
      <c r="E64" s="74">
        <v>0</v>
      </c>
      <c r="F64" s="16"/>
      <c r="G64" s="22"/>
    </row>
    <row r="65" spans="1:7" x14ac:dyDescent="0.2">
      <c r="A65" s="12"/>
      <c r="B65" s="12"/>
      <c r="C65" s="12">
        <v>8</v>
      </c>
      <c r="D65" s="28" t="s">
        <v>92</v>
      </c>
      <c r="E65" s="74">
        <v>4800</v>
      </c>
      <c r="F65" s="16"/>
      <c r="G65" s="43"/>
    </row>
    <row r="66" spans="1:7" x14ac:dyDescent="0.2">
      <c r="A66" s="12"/>
      <c r="B66" s="9">
        <v>6</v>
      </c>
      <c r="C66" s="12"/>
      <c r="D66" s="54" t="s">
        <v>78</v>
      </c>
      <c r="E66" s="22">
        <f>SUM(E67:E68)</f>
        <v>25093.119999999999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131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93</v>
      </c>
      <c r="E68" s="95">
        <v>25093.119999999999</v>
      </c>
      <c r="F68" s="16"/>
      <c r="G68" s="43"/>
    </row>
    <row r="69" spans="1:7" x14ac:dyDescent="0.2">
      <c r="A69" s="12"/>
      <c r="B69" s="9">
        <v>7</v>
      </c>
      <c r="C69" s="12"/>
      <c r="D69" s="54" t="s">
        <v>62</v>
      </c>
      <c r="E69" s="22">
        <f>SUM(E70:E72)</f>
        <v>208007.37</v>
      </c>
      <c r="F69" s="16"/>
      <c r="G69" s="54"/>
    </row>
    <row r="70" spans="1:7" x14ac:dyDescent="0.2">
      <c r="A70" s="12"/>
      <c r="B70" s="9"/>
      <c r="C70" s="12">
        <v>1</v>
      </c>
      <c r="D70" s="28" t="s">
        <v>72</v>
      </c>
      <c r="E70" s="95">
        <v>134636.22</v>
      </c>
      <c r="F70" s="16"/>
      <c r="G70" s="54"/>
    </row>
    <row r="71" spans="1:7" x14ac:dyDescent="0.2">
      <c r="A71" s="12"/>
      <c r="B71" s="12"/>
      <c r="C71" s="12">
        <v>2</v>
      </c>
      <c r="D71" s="28" t="s">
        <v>57</v>
      </c>
      <c r="E71" s="95">
        <v>73371.149999999994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94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601233.94999999995</v>
      </c>
      <c r="F73" s="16"/>
      <c r="G73" s="43"/>
    </row>
    <row r="74" spans="1:7" ht="12" customHeight="1" x14ac:dyDescent="0.2">
      <c r="A74" s="9"/>
      <c r="B74" s="9"/>
      <c r="C74" s="20">
        <v>1</v>
      </c>
      <c r="D74" s="15" t="s">
        <v>127</v>
      </c>
      <c r="E74" s="74">
        <v>2000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95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0" t="s">
        <v>169</v>
      </c>
      <c r="E77" s="95">
        <v>7359.41</v>
      </c>
      <c r="F77" s="16"/>
      <c r="G77" s="43"/>
    </row>
    <row r="78" spans="1:7" x14ac:dyDescent="0.2">
      <c r="A78" s="12"/>
      <c r="B78" s="12"/>
      <c r="C78" s="12">
        <v>5</v>
      </c>
      <c r="D78" s="28" t="s">
        <v>145</v>
      </c>
      <c r="E78" s="95">
        <v>166149</v>
      </c>
      <c r="F78" s="16"/>
      <c r="G78" s="43"/>
    </row>
    <row r="79" spans="1:7" hidden="1" x14ac:dyDescent="0.2">
      <c r="A79" s="12"/>
      <c r="B79" s="12"/>
      <c r="C79" s="12">
        <v>6</v>
      </c>
      <c r="D79" s="28" t="s">
        <v>140</v>
      </c>
      <c r="E79" s="74">
        <v>0</v>
      </c>
      <c r="F79" s="16"/>
      <c r="G79" s="43"/>
    </row>
    <row r="80" spans="1:7" x14ac:dyDescent="0.2">
      <c r="A80" s="12"/>
      <c r="B80" s="12"/>
      <c r="C80" s="12">
        <v>7</v>
      </c>
      <c r="D80" s="28" t="s">
        <v>96</v>
      </c>
      <c r="E80" s="95">
        <v>424365.54</v>
      </c>
      <c r="F80" s="16"/>
      <c r="G80" s="43"/>
    </row>
    <row r="81" spans="1:7" ht="12" customHeight="1" x14ac:dyDescent="0.2">
      <c r="A81" s="12"/>
      <c r="B81" s="12"/>
      <c r="C81" s="12">
        <v>8</v>
      </c>
      <c r="D81" s="28" t="s">
        <v>132</v>
      </c>
      <c r="E81" s="74">
        <v>1360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116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3202794.8100000005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263464.18999999994</v>
      </c>
      <c r="F84" s="16"/>
      <c r="G84" s="43"/>
    </row>
    <row r="85" spans="1:7" x14ac:dyDescent="0.2">
      <c r="A85" s="9"/>
      <c r="B85" s="9">
        <v>1</v>
      </c>
      <c r="C85" s="9"/>
      <c r="D85" s="8" t="s">
        <v>7</v>
      </c>
      <c r="E85" s="22">
        <f>SUM(E86:E87)</f>
        <v>18724.04</v>
      </c>
      <c r="F85" s="16"/>
      <c r="G85" s="43"/>
    </row>
    <row r="86" spans="1:7" x14ac:dyDescent="0.2">
      <c r="A86" s="12"/>
      <c r="B86" s="12"/>
      <c r="C86" s="12">
        <v>1</v>
      </c>
      <c r="D86" s="15" t="s">
        <v>86</v>
      </c>
      <c r="E86" s="86">
        <v>18724.04</v>
      </c>
      <c r="F86" s="16"/>
    </row>
    <row r="87" spans="1:7" hidden="1" x14ac:dyDescent="0.2">
      <c r="A87" s="12"/>
      <c r="B87" s="12"/>
      <c r="C87" s="12">
        <v>313</v>
      </c>
      <c r="D87" s="15" t="s">
        <v>68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129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130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153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0" t="s">
        <v>174</v>
      </c>
      <c r="E91" s="23">
        <v>0</v>
      </c>
      <c r="F91" s="16"/>
    </row>
    <row r="92" spans="1:7" x14ac:dyDescent="0.2">
      <c r="A92" s="9"/>
      <c r="B92" s="9">
        <v>3</v>
      </c>
      <c r="C92" s="9"/>
      <c r="D92" s="8" t="s">
        <v>52</v>
      </c>
      <c r="E92" s="22">
        <f>SUM(E93:E97)</f>
        <v>106800.7</v>
      </c>
      <c r="F92" s="16"/>
      <c r="G92" s="43"/>
    </row>
    <row r="93" spans="1:7" x14ac:dyDescent="0.2">
      <c r="A93" s="9"/>
      <c r="B93" s="9"/>
      <c r="C93" s="12">
        <v>1</v>
      </c>
      <c r="D93" s="15" t="s">
        <v>97</v>
      </c>
      <c r="E93" s="74">
        <v>4303.8</v>
      </c>
      <c r="F93" s="16"/>
      <c r="G93" s="43"/>
    </row>
    <row r="94" spans="1:7" x14ac:dyDescent="0.2">
      <c r="A94" s="9"/>
      <c r="B94" s="9"/>
      <c r="C94" s="12">
        <v>2</v>
      </c>
      <c r="D94" s="15" t="s">
        <v>53</v>
      </c>
      <c r="E94" s="74">
        <v>2196.9</v>
      </c>
      <c r="F94" s="16"/>
      <c r="G94" s="43"/>
    </row>
    <row r="95" spans="1:7" x14ac:dyDescent="0.2">
      <c r="A95" s="9"/>
      <c r="B95" s="9"/>
      <c r="C95" s="12">
        <v>3</v>
      </c>
      <c r="D95" s="28" t="s">
        <v>98</v>
      </c>
      <c r="E95" s="23">
        <v>100300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99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0" t="s">
        <v>168</v>
      </c>
      <c r="E97" s="23">
        <v>0</v>
      </c>
      <c r="F97" s="16"/>
      <c r="G97" s="43"/>
    </row>
    <row r="98" spans="1:7" x14ac:dyDescent="0.2">
      <c r="A98" s="9"/>
      <c r="B98" s="9">
        <v>4</v>
      </c>
      <c r="C98" s="9"/>
      <c r="D98" s="21" t="s">
        <v>137</v>
      </c>
      <c r="E98" s="22">
        <f>SUM(E99:E100)+E101</f>
        <v>23310.400000000001</v>
      </c>
      <c r="F98" s="16"/>
      <c r="G98" s="43"/>
    </row>
    <row r="99" spans="1:7" x14ac:dyDescent="0.2">
      <c r="A99" s="12"/>
      <c r="B99" s="12"/>
      <c r="C99" s="12">
        <v>1</v>
      </c>
      <c r="D99" s="2" t="s">
        <v>138</v>
      </c>
      <c r="E99" s="74">
        <v>23310.400000000001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79</v>
      </c>
      <c r="E101" s="74">
        <v>0</v>
      </c>
      <c r="F101" s="16"/>
      <c r="G101" s="43"/>
    </row>
    <row r="102" spans="1:7" x14ac:dyDescent="0.2">
      <c r="A102" s="12"/>
      <c r="B102" s="9">
        <v>5</v>
      </c>
      <c r="C102" s="12"/>
      <c r="D102" s="54" t="s">
        <v>64</v>
      </c>
      <c r="E102" s="22">
        <f>SUM(E103:E106)</f>
        <v>231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152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155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66</v>
      </c>
      <c r="E105" s="23">
        <v>0</v>
      </c>
      <c r="F105" s="16"/>
      <c r="G105" s="43"/>
    </row>
    <row r="106" spans="1:7" x14ac:dyDescent="0.2">
      <c r="A106" s="12"/>
      <c r="B106" s="12"/>
      <c r="C106" s="12">
        <v>5</v>
      </c>
      <c r="D106" s="28" t="s">
        <v>65</v>
      </c>
      <c r="E106" s="74">
        <v>231</v>
      </c>
      <c r="F106" s="16"/>
      <c r="G106" s="43"/>
    </row>
    <row r="107" spans="1:7" x14ac:dyDescent="0.2">
      <c r="A107" s="12"/>
      <c r="B107" s="9">
        <v>6</v>
      </c>
      <c r="C107" s="12"/>
      <c r="D107" s="54" t="s">
        <v>122</v>
      </c>
      <c r="E107" s="22">
        <f>SUM(E108:E111)</f>
        <v>2484</v>
      </c>
      <c r="F107" s="16"/>
      <c r="G107" s="43"/>
    </row>
    <row r="108" spans="1:7" x14ac:dyDescent="0.2">
      <c r="A108" s="12"/>
      <c r="B108" s="9"/>
      <c r="C108" s="12">
        <v>1</v>
      </c>
      <c r="D108" s="90" t="s">
        <v>167</v>
      </c>
      <c r="E108" s="89">
        <v>105</v>
      </c>
      <c r="F108" s="16"/>
      <c r="G108" s="43"/>
    </row>
    <row r="109" spans="1:7" hidden="1" x14ac:dyDescent="0.2">
      <c r="A109" s="12"/>
      <c r="B109" s="9"/>
      <c r="C109" s="12">
        <v>2</v>
      </c>
      <c r="D109" s="28" t="s">
        <v>144</v>
      </c>
      <c r="E109" s="74">
        <v>0</v>
      </c>
      <c r="F109" s="16"/>
      <c r="G109" s="43"/>
    </row>
    <row r="110" spans="1:7" x14ac:dyDescent="0.2">
      <c r="A110" s="12"/>
      <c r="B110" s="9"/>
      <c r="C110" s="12">
        <v>3</v>
      </c>
      <c r="D110" s="28" t="s">
        <v>149</v>
      </c>
      <c r="E110" s="74">
        <v>2379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123</v>
      </c>
      <c r="E111" s="74">
        <v>0</v>
      </c>
      <c r="F111" s="16"/>
      <c r="G111" s="43"/>
    </row>
    <row r="112" spans="1:7" ht="25.5" x14ac:dyDescent="0.2">
      <c r="A112" s="12"/>
      <c r="B112" s="12"/>
      <c r="C112" s="12"/>
      <c r="D112" s="21" t="s">
        <v>54</v>
      </c>
      <c r="E112" s="82">
        <f>+E113+E114</f>
        <v>67000</v>
      </c>
      <c r="F112" s="16"/>
      <c r="G112" s="43"/>
    </row>
    <row r="113" spans="1:7" x14ac:dyDescent="0.2">
      <c r="A113" s="12"/>
      <c r="B113" s="12">
        <v>7</v>
      </c>
      <c r="C113" s="12">
        <v>1</v>
      </c>
      <c r="D113" s="15" t="s">
        <v>10</v>
      </c>
      <c r="E113" s="74">
        <v>66600</v>
      </c>
      <c r="F113" s="16"/>
      <c r="G113" s="43"/>
    </row>
    <row r="114" spans="1:7" x14ac:dyDescent="0.2">
      <c r="A114" s="12"/>
      <c r="B114" s="12"/>
      <c r="C114" s="12">
        <v>2</v>
      </c>
      <c r="D114" s="28" t="s">
        <v>58</v>
      </c>
      <c r="E114" s="74">
        <v>400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44914.049999999996</v>
      </c>
      <c r="F115" s="16"/>
      <c r="G115" s="43"/>
    </row>
    <row r="116" spans="1:7" x14ac:dyDescent="0.2">
      <c r="A116" s="12"/>
      <c r="B116" s="12"/>
      <c r="C116" s="12">
        <v>1</v>
      </c>
      <c r="D116" s="15" t="s">
        <v>11</v>
      </c>
      <c r="E116" s="74">
        <v>3666.6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112</v>
      </c>
      <c r="E117" s="97">
        <v>33977.550000000003</v>
      </c>
      <c r="F117" s="16"/>
      <c r="G117" s="43"/>
    </row>
    <row r="118" spans="1:7" x14ac:dyDescent="0.2">
      <c r="A118" s="12"/>
      <c r="B118" s="12"/>
      <c r="C118" s="12">
        <v>5</v>
      </c>
      <c r="D118" s="28" t="s">
        <v>113</v>
      </c>
      <c r="E118" s="74">
        <v>229.95</v>
      </c>
      <c r="F118" s="16"/>
      <c r="G118" s="43"/>
    </row>
    <row r="119" spans="1:7" x14ac:dyDescent="0.2">
      <c r="A119" s="12"/>
      <c r="B119" s="12"/>
      <c r="C119" s="12">
        <v>6</v>
      </c>
      <c r="D119" s="15" t="s">
        <v>0</v>
      </c>
      <c r="E119" s="95">
        <v>3246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114</v>
      </c>
      <c r="E120" s="74">
        <v>0</v>
      </c>
      <c r="F120" s="16"/>
      <c r="G120" s="43"/>
    </row>
    <row r="121" spans="1:7" x14ac:dyDescent="0.2">
      <c r="A121" s="12"/>
      <c r="B121" s="12"/>
      <c r="C121" s="12">
        <v>9</v>
      </c>
      <c r="D121" s="15" t="s">
        <v>115</v>
      </c>
      <c r="E121" s="74">
        <v>3793.95</v>
      </c>
      <c r="F121" s="16"/>
      <c r="G121" s="43"/>
    </row>
    <row r="122" spans="1:7" x14ac:dyDescent="0.2">
      <c r="A122" s="12"/>
      <c r="B122" s="12"/>
      <c r="C122" s="12"/>
      <c r="D122" s="8" t="s">
        <v>69</v>
      </c>
      <c r="E122" s="48"/>
      <c r="F122" s="16">
        <f>+E84</f>
        <v>263464.18999999994</v>
      </c>
      <c r="G122" s="43"/>
    </row>
    <row r="123" spans="1:7" ht="18.95" hidden="1" customHeight="1" x14ac:dyDescent="0.25">
      <c r="A123" s="64" t="s">
        <v>87</v>
      </c>
      <c r="B123" s="67"/>
      <c r="C123" s="67"/>
      <c r="D123" s="66" t="s">
        <v>88</v>
      </c>
      <c r="E123" s="63">
        <f>+E124</f>
        <v>0</v>
      </c>
      <c r="F123" s="16"/>
      <c r="G123" s="43"/>
    </row>
    <row r="124" spans="1:7" hidden="1" x14ac:dyDescent="0.2">
      <c r="A124" s="9"/>
      <c r="B124" s="9">
        <v>1</v>
      </c>
      <c r="C124" s="9"/>
      <c r="D124" s="8" t="s">
        <v>89</v>
      </c>
      <c r="E124" s="22">
        <f>SUM(E125:E126)</f>
        <v>0</v>
      </c>
      <c r="F124" s="16"/>
      <c r="G124" s="43"/>
    </row>
    <row r="125" spans="1:7" hidden="1" x14ac:dyDescent="0.2">
      <c r="A125" s="12"/>
      <c r="B125" s="12"/>
      <c r="C125" s="12">
        <v>2</v>
      </c>
      <c r="D125" s="15" t="s">
        <v>100</v>
      </c>
      <c r="E125" s="74">
        <v>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101</v>
      </c>
      <c r="E126" s="74">
        <v>0</v>
      </c>
      <c r="F126" s="16"/>
      <c r="G126" s="43"/>
    </row>
    <row r="127" spans="1:7" hidden="1" x14ac:dyDescent="0.2">
      <c r="A127" s="12"/>
      <c r="B127" s="12"/>
      <c r="C127" s="12"/>
      <c r="D127" s="8" t="s">
        <v>90</v>
      </c>
      <c r="E127" s="48"/>
      <c r="F127" s="16">
        <f>+E124</f>
        <v>0</v>
      </c>
      <c r="G127" s="43"/>
    </row>
    <row r="128" spans="1:7" ht="15.75" hidden="1" x14ac:dyDescent="0.25">
      <c r="A128" s="64" t="s">
        <v>60</v>
      </c>
      <c r="B128" s="67"/>
      <c r="C128" s="67"/>
      <c r="D128" s="66" t="s">
        <v>61</v>
      </c>
      <c r="E128" s="63">
        <f>+E129+E139+E137+E135</f>
        <v>0</v>
      </c>
      <c r="F128" s="16"/>
      <c r="G128" s="43"/>
    </row>
    <row r="129" spans="1:8" ht="18" hidden="1" customHeight="1" x14ac:dyDescent="0.2">
      <c r="A129" s="12"/>
      <c r="B129" s="9">
        <v>61</v>
      </c>
      <c r="C129" s="12"/>
      <c r="D129" s="8" t="s">
        <v>59</v>
      </c>
      <c r="E129" s="22">
        <f>SUM(E130:E134)</f>
        <v>0</v>
      </c>
      <c r="F129" s="16"/>
      <c r="G129" s="43"/>
      <c r="H129" s="47"/>
    </row>
    <row r="130" spans="1:8" ht="18" hidden="1" customHeight="1" x14ac:dyDescent="0.2">
      <c r="A130" s="12"/>
      <c r="B130" s="9"/>
      <c r="C130" s="12">
        <v>1</v>
      </c>
      <c r="D130" s="15" t="s">
        <v>73</v>
      </c>
      <c r="E130" s="23">
        <v>0</v>
      </c>
      <c r="F130" s="16"/>
      <c r="G130" s="43"/>
      <c r="H130" s="47"/>
    </row>
    <row r="131" spans="1:8" ht="12.75" hidden="1" customHeight="1" x14ac:dyDescent="0.2">
      <c r="A131" s="12"/>
      <c r="B131" s="12"/>
      <c r="C131" s="12">
        <v>613</v>
      </c>
      <c r="D131" s="15" t="s">
        <v>150</v>
      </c>
      <c r="E131" s="23">
        <v>0</v>
      </c>
      <c r="F131" s="16"/>
      <c r="G131" s="43"/>
      <c r="H131" s="47"/>
    </row>
    <row r="132" spans="1:8" ht="12.75" hidden="1" customHeight="1" x14ac:dyDescent="0.2">
      <c r="A132" s="12"/>
      <c r="B132" s="12"/>
      <c r="C132" s="12">
        <v>614</v>
      </c>
      <c r="D132" s="15" t="s">
        <v>146</v>
      </c>
      <c r="E132" s="74">
        <v>0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77</v>
      </c>
      <c r="E133" s="74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9</v>
      </c>
      <c r="D134" s="15" t="s">
        <v>162</v>
      </c>
      <c r="E134" s="74">
        <v>0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164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165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151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77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9">
        <v>69</v>
      </c>
      <c r="C139" s="12"/>
      <c r="D139" s="54" t="s">
        <v>118</v>
      </c>
      <c r="E139" s="22">
        <f>SUM(E141:E142)</f>
        <v>0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128</v>
      </c>
      <c r="E140" s="23">
        <v>0</v>
      </c>
      <c r="F140" s="16"/>
      <c r="G140" s="43"/>
      <c r="H140" s="47"/>
    </row>
    <row r="141" spans="1:8" ht="12.75" hidden="1" customHeight="1" x14ac:dyDescent="0.2">
      <c r="A141" s="12"/>
      <c r="B141" s="12"/>
      <c r="C141" s="12">
        <v>683</v>
      </c>
      <c r="D141" s="28" t="s">
        <v>163</v>
      </c>
      <c r="E141" s="23">
        <v>0</v>
      </c>
      <c r="F141" s="16"/>
      <c r="G141" s="43"/>
      <c r="H141" s="47"/>
    </row>
    <row r="142" spans="1:8" ht="12.75" hidden="1" customHeight="1" x14ac:dyDescent="0.2">
      <c r="A142" s="12"/>
      <c r="B142" s="12"/>
      <c r="C142" s="12">
        <v>688</v>
      </c>
      <c r="D142" s="90" t="s">
        <v>170</v>
      </c>
      <c r="E142" s="23">
        <v>0</v>
      </c>
      <c r="F142" s="16"/>
      <c r="G142" s="43"/>
      <c r="H142" s="47"/>
    </row>
    <row r="143" spans="1:8" ht="18" hidden="1" customHeight="1" x14ac:dyDescent="0.2">
      <c r="A143" s="12"/>
      <c r="B143" s="12"/>
      <c r="C143" s="12"/>
      <c r="D143" s="8" t="s">
        <v>70</v>
      </c>
      <c r="E143" s="23"/>
      <c r="F143" s="16">
        <f>+E128</f>
        <v>0</v>
      </c>
      <c r="G143" s="43"/>
      <c r="H143" s="47"/>
    </row>
    <row r="144" spans="1:8" ht="15.75" hidden="1" x14ac:dyDescent="0.25">
      <c r="A144" s="64" t="s">
        <v>103</v>
      </c>
      <c r="B144" s="83"/>
      <c r="C144" s="83"/>
      <c r="D144" s="66" t="s">
        <v>61</v>
      </c>
      <c r="E144" s="63">
        <f>+E145</f>
        <v>0</v>
      </c>
      <c r="F144" s="16"/>
      <c r="G144" s="43"/>
    </row>
    <row r="145" spans="1:8" ht="12.75" hidden="1" customHeight="1" x14ac:dyDescent="0.2">
      <c r="A145" s="12">
        <v>7</v>
      </c>
      <c r="B145" s="9">
        <v>69</v>
      </c>
      <c r="C145" s="12"/>
      <c r="D145" s="54" t="s">
        <v>156</v>
      </c>
      <c r="E145" s="22">
        <f>+E146+E147</f>
        <v>0</v>
      </c>
      <c r="F145" s="16"/>
      <c r="G145" s="43"/>
      <c r="H145" s="47"/>
    </row>
    <row r="146" spans="1:8" ht="12.75" hidden="1" customHeight="1" x14ac:dyDescent="0.2">
      <c r="A146" s="12"/>
      <c r="B146" s="9"/>
      <c r="C146" s="12">
        <v>72</v>
      </c>
      <c r="D146" s="28" t="s">
        <v>159</v>
      </c>
      <c r="E146" s="23">
        <v>0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117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hidden="1" customHeight="1" x14ac:dyDescent="0.2">
      <c r="A152" s="12"/>
      <c r="B152" s="12"/>
      <c r="C152" s="12"/>
      <c r="D152" s="8" t="s">
        <v>157</v>
      </c>
      <c r="E152" s="23"/>
      <c r="F152" s="16">
        <f>+E144</f>
        <v>0</v>
      </c>
      <c r="G152" s="43"/>
      <c r="H152" s="47"/>
    </row>
    <row r="153" spans="1:8" ht="18" customHeight="1" x14ac:dyDescent="0.25">
      <c r="A153" s="64" t="s">
        <v>103</v>
      </c>
      <c r="B153" s="68"/>
      <c r="C153" s="68"/>
      <c r="D153" s="66" t="s">
        <v>119</v>
      </c>
      <c r="E153" s="63">
        <f>+E154+E156</f>
        <v>217870.05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104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105</v>
      </c>
      <c r="E155" s="23">
        <v>0</v>
      </c>
      <c r="F155" s="16"/>
      <c r="G155" s="43"/>
      <c r="H155" s="47"/>
    </row>
    <row r="156" spans="1:8" ht="18" customHeight="1" x14ac:dyDescent="0.2">
      <c r="A156" s="12"/>
      <c r="B156" s="12">
        <v>74</v>
      </c>
      <c r="C156" s="12"/>
      <c r="D156" s="8" t="s">
        <v>106</v>
      </c>
      <c r="E156" s="22">
        <f>+E157+E158</f>
        <v>217870.05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147</v>
      </c>
      <c r="E157" s="74">
        <v>0</v>
      </c>
      <c r="F157" s="16"/>
      <c r="G157" s="43"/>
      <c r="H157" s="47"/>
    </row>
    <row r="158" spans="1:8" ht="18" customHeight="1" x14ac:dyDescent="0.2">
      <c r="A158" s="12"/>
      <c r="B158" s="12"/>
      <c r="C158" s="12">
        <v>742</v>
      </c>
      <c r="D158" s="15" t="s">
        <v>125</v>
      </c>
      <c r="E158" s="98">
        <v>217870.05</v>
      </c>
      <c r="F158" s="16"/>
      <c r="G158" s="43"/>
      <c r="H158" s="47"/>
    </row>
    <row r="159" spans="1:8" ht="18" customHeight="1" x14ac:dyDescent="0.2">
      <c r="A159" s="12"/>
      <c r="B159" s="12"/>
      <c r="C159" s="12"/>
      <c r="D159" s="8" t="s">
        <v>107</v>
      </c>
      <c r="E159" s="23"/>
      <c r="F159" s="16">
        <f>+E153</f>
        <v>217870.05</v>
      </c>
      <c r="G159" s="43"/>
      <c r="H159" s="47"/>
    </row>
    <row r="160" spans="1:8" ht="18" hidden="1" customHeight="1" x14ac:dyDescent="0.25">
      <c r="A160" s="64" t="s">
        <v>102</v>
      </c>
      <c r="B160" s="68"/>
      <c r="C160" s="68"/>
      <c r="D160" s="66" t="s">
        <v>108</v>
      </c>
      <c r="E160" s="63">
        <f>+E161+E165</f>
        <v>2512236.29</v>
      </c>
      <c r="F160" s="16"/>
      <c r="G160" s="43"/>
      <c r="H160" s="47"/>
    </row>
    <row r="161" spans="1:8" s="79" customFormat="1" ht="18" hidden="1" customHeight="1" x14ac:dyDescent="0.2">
      <c r="A161" s="75"/>
      <c r="B161" s="80">
        <v>84</v>
      </c>
      <c r="C161" s="76"/>
      <c r="D161" s="54" t="s">
        <v>124</v>
      </c>
      <c r="E161" s="22">
        <f>+E162</f>
        <v>0</v>
      </c>
      <c r="F161" s="77"/>
      <c r="G161" s="43"/>
      <c r="H161" s="78"/>
    </row>
    <row r="162" spans="1:8" s="79" customFormat="1" ht="18" hidden="1" customHeight="1" x14ac:dyDescent="0.2">
      <c r="A162" s="75"/>
      <c r="B162" s="76"/>
      <c r="C162" s="76">
        <v>841</v>
      </c>
      <c r="D162" s="28" t="s">
        <v>125</v>
      </c>
      <c r="E162" s="23">
        <v>0</v>
      </c>
      <c r="F162" s="77"/>
      <c r="G162" s="43"/>
      <c r="H162" s="78"/>
    </row>
    <row r="163" spans="1:8" s="79" customFormat="1" ht="18" hidden="1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hidden="1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customHeight="1" x14ac:dyDescent="0.2">
      <c r="A165" s="12"/>
      <c r="B165" s="9">
        <v>87</v>
      </c>
      <c r="C165" s="12"/>
      <c r="D165" s="8" t="s">
        <v>109</v>
      </c>
      <c r="E165" s="22">
        <f>+E166</f>
        <v>2512236.29</v>
      </c>
      <c r="F165" s="16"/>
      <c r="G165" s="43"/>
      <c r="H165" s="47"/>
    </row>
    <row r="166" spans="1:8" ht="18" customHeight="1" x14ac:dyDescent="0.2">
      <c r="A166" s="12"/>
      <c r="B166" s="12"/>
      <c r="C166" s="12">
        <v>871</v>
      </c>
      <c r="D166" s="15" t="s">
        <v>110</v>
      </c>
      <c r="E166" s="74">
        <v>2512236.29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111</v>
      </c>
      <c r="E167" s="89" t="s">
        <v>85</v>
      </c>
      <c r="F167" s="81">
        <f>+E160</f>
        <v>2512236.29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17717462.960000001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54292675.850000001</v>
      </c>
      <c r="G170" s="43"/>
    </row>
    <row r="171" spans="1:8" ht="13.5" thickTop="1" x14ac:dyDescent="0.2">
      <c r="D171" s="13"/>
    </row>
    <row r="172" spans="1:8" x14ac:dyDescent="0.2">
      <c r="D172" s="14" t="s">
        <v>141</v>
      </c>
    </row>
    <row r="173" spans="1:8" x14ac:dyDescent="0.2">
      <c r="D173" s="42" t="s">
        <v>85</v>
      </c>
    </row>
    <row r="174" spans="1:8" x14ac:dyDescent="0.2">
      <c r="F174" s="47" t="s">
        <v>85</v>
      </c>
      <c r="H174" s="26"/>
    </row>
    <row r="175" spans="1:8" x14ac:dyDescent="0.2">
      <c r="F175" s="84">
        <f>+F170-54292675.85</f>
        <v>0</v>
      </c>
    </row>
    <row r="186" spans="7:9" x14ac:dyDescent="0.2">
      <c r="G186" s="101" t="s">
        <v>45</v>
      </c>
      <c r="H186" s="101"/>
      <c r="I186" s="101"/>
    </row>
    <row r="187" spans="7:9" x14ac:dyDescent="0.2">
      <c r="G187" s="101" t="s">
        <v>46</v>
      </c>
      <c r="H187" s="101"/>
      <c r="I187" s="101"/>
    </row>
    <row r="188" spans="7:9" x14ac:dyDescent="0.2">
      <c r="G188" s="100">
        <v>42855</v>
      </c>
      <c r="H188" s="100"/>
      <c r="I188" s="100"/>
    </row>
    <row r="191" spans="7:9" x14ac:dyDescent="0.2">
      <c r="G191" s="26" t="str">
        <f>+A21</f>
        <v>DISPONIBLE PARA EL PERIODO</v>
      </c>
      <c r="H191" s="26">
        <f>+F21</f>
        <v>72010138.810000002</v>
      </c>
    </row>
    <row r="192" spans="7:9" x14ac:dyDescent="0.2">
      <c r="G192" s="3" t="s">
        <v>23</v>
      </c>
      <c r="H192" s="3">
        <f>+E25</f>
        <v>11521097.619999999</v>
      </c>
      <c r="I192" s="44">
        <f>+H192/H202</f>
        <v>0.65026791059254452</v>
      </c>
    </row>
    <row r="193" spans="7:9" x14ac:dyDescent="0.2">
      <c r="G193" s="3" t="s">
        <v>24</v>
      </c>
      <c r="H193" s="3">
        <f>+E46</f>
        <v>3202794.8100000005</v>
      </c>
      <c r="I193" s="44">
        <f>+H193/H202</f>
        <v>0.18077050970733341</v>
      </c>
    </row>
    <row r="194" spans="7:9" x14ac:dyDescent="0.2">
      <c r="G194" s="3" t="s">
        <v>25</v>
      </c>
      <c r="H194" s="3">
        <f>+E84</f>
        <v>263464.18999999994</v>
      </c>
      <c r="I194" s="44">
        <f>+H194/H202</f>
        <v>1.4870311319109987E-2</v>
      </c>
    </row>
    <row r="195" spans="7:9" x14ac:dyDescent="0.2">
      <c r="G195" s="3" t="s">
        <v>67</v>
      </c>
      <c r="H195" s="3">
        <f>+F127</f>
        <v>0</v>
      </c>
      <c r="I195" s="44">
        <f>+H195/H203</f>
        <v>0</v>
      </c>
    </row>
    <row r="196" spans="7:9" x14ac:dyDescent="0.2">
      <c r="G196" s="3" t="s">
        <v>63</v>
      </c>
      <c r="H196" s="3">
        <f>+E128</f>
        <v>0</v>
      </c>
      <c r="I196" s="44">
        <f>+H196/H202</f>
        <v>0</v>
      </c>
    </row>
    <row r="197" spans="7:9" x14ac:dyDescent="0.2">
      <c r="G197" s="3" t="s">
        <v>158</v>
      </c>
      <c r="H197" s="3">
        <f>+F152</f>
        <v>0</v>
      </c>
      <c r="I197" s="44">
        <f>+H197/H203</f>
        <v>0</v>
      </c>
    </row>
    <row r="198" spans="7:9" x14ac:dyDescent="0.2">
      <c r="G198" s="3" t="s">
        <v>120</v>
      </c>
      <c r="H198" s="3">
        <f>+F159</f>
        <v>217870.05</v>
      </c>
      <c r="I198" s="44">
        <f>+H198/H202</f>
        <v>1.229691014406952E-2</v>
      </c>
    </row>
    <row r="199" spans="7:9" x14ac:dyDescent="0.2">
      <c r="G199" s="3" t="s">
        <v>121</v>
      </c>
      <c r="H199" s="87">
        <f>+F167</f>
        <v>2512236.29</v>
      </c>
      <c r="I199" s="44">
        <f>+H199/H202</f>
        <v>0.1417943582369425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17717462.960000001</v>
      </c>
      <c r="I202" s="44">
        <f>SUM(I192:I201)</f>
        <v>1</v>
      </c>
    </row>
    <row r="203" spans="7:9" x14ac:dyDescent="0.2">
      <c r="G203" s="26" t="s">
        <v>33</v>
      </c>
      <c r="H203" s="26">
        <f>+H191-H202</f>
        <v>54292675.850000001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workbookViewId="0">
      <pane ySplit="9" topLeftCell="A17" activePane="bottomLeft" state="frozen"/>
      <selection pane="bottomLeft" activeCell="G22" sqref="G22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5" t="s">
        <v>175</v>
      </c>
      <c r="B8" s="105"/>
      <c r="C8" s="105"/>
      <c r="D8" s="105"/>
      <c r="E8" s="105"/>
      <c r="F8" s="105"/>
      <c r="G8" s="105"/>
    </row>
    <row r="9" spans="1:9" ht="21.75" customHeight="1" x14ac:dyDescent="0.5">
      <c r="A9" s="25"/>
      <c r="D9" s="111" t="s">
        <v>85</v>
      </c>
      <c r="E9" s="111"/>
      <c r="F9" s="111"/>
      <c r="G9" s="111"/>
      <c r="H9" s="111"/>
      <c r="I9" s="111"/>
    </row>
    <row r="10" spans="1:9" x14ac:dyDescent="0.2">
      <c r="A10" s="6"/>
      <c r="B10" s="6"/>
      <c r="C10" s="6"/>
      <c r="D10" s="1"/>
    </row>
    <row r="11" spans="1:9" ht="18.75" x14ac:dyDescent="0.2">
      <c r="A11" s="112" t="s">
        <v>171</v>
      </c>
      <c r="B11" s="112"/>
      <c r="C11" s="112"/>
      <c r="D11" s="112"/>
      <c r="E11" s="112"/>
      <c r="F11" s="112"/>
    </row>
    <row r="12" spans="1:9" ht="15.75" x14ac:dyDescent="0.25">
      <c r="A12" s="103" t="s">
        <v>30</v>
      </c>
      <c r="B12" s="103"/>
      <c r="C12" s="103"/>
      <c r="D12" s="103"/>
      <c r="E12" s="103"/>
      <c r="F12" s="103"/>
      <c r="G12" s="103"/>
    </row>
    <row r="13" spans="1:9" ht="15.75" x14ac:dyDescent="0.25">
      <c r="A13" s="103" t="s">
        <v>179</v>
      </c>
      <c r="B13" s="103"/>
      <c r="C13" s="103"/>
      <c r="D13" s="103"/>
      <c r="E13" s="103"/>
      <c r="F13" s="103"/>
      <c r="G13" s="103"/>
    </row>
    <row r="14" spans="1:9" ht="15.75" x14ac:dyDescent="0.25">
      <c r="A14" s="103" t="s">
        <v>12</v>
      </c>
      <c r="B14" s="103"/>
      <c r="C14" s="103"/>
      <c r="D14" s="103"/>
      <c r="E14" s="103"/>
      <c r="F14" s="103"/>
      <c r="G14" s="103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3" t="s">
        <v>85</v>
      </c>
      <c r="B17" s="103"/>
      <c r="C17" s="103"/>
      <c r="D17" s="103"/>
      <c r="E17" s="103"/>
      <c r="F17" s="103"/>
      <c r="G17" s="103"/>
    </row>
    <row r="18" spans="1:7" ht="15.75" x14ac:dyDescent="0.25">
      <c r="A18" s="103"/>
      <c r="B18" s="103"/>
      <c r="C18" s="103"/>
      <c r="D18" s="103"/>
      <c r="E18" s="103"/>
      <c r="F18" s="103"/>
      <c r="G18" s="103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7" t="s">
        <v>27</v>
      </c>
      <c r="B21" s="107"/>
      <c r="C21" s="107"/>
      <c r="D21" s="107"/>
      <c r="E21" s="32"/>
      <c r="F21" s="32"/>
      <c r="G21" s="31" t="s">
        <v>28</v>
      </c>
    </row>
    <row r="22" spans="1:7" ht="43.5" customHeight="1" x14ac:dyDescent="0.25">
      <c r="A22" s="106" t="s">
        <v>180</v>
      </c>
      <c r="B22" s="106"/>
      <c r="C22" s="106"/>
      <c r="D22" s="106"/>
      <c r="E22" s="34"/>
      <c r="F22" s="34"/>
      <c r="G22" s="38">
        <f>+ejecucion!F18</f>
        <v>50505402.210000001</v>
      </c>
    </row>
    <row r="23" spans="1:7" ht="40.5" customHeight="1" x14ac:dyDescent="0.25">
      <c r="A23" s="106" t="s">
        <v>71</v>
      </c>
      <c r="B23" s="106"/>
      <c r="C23" s="106"/>
      <c r="D23" s="106"/>
      <c r="E23" s="34"/>
      <c r="F23" s="35"/>
      <c r="G23" s="39">
        <f>+ejecucion!F19+ejecucion!F20</f>
        <v>21504736.599999998</v>
      </c>
    </row>
    <row r="24" spans="1:7" ht="30" customHeight="1" x14ac:dyDescent="0.25">
      <c r="A24" s="109" t="s">
        <v>43</v>
      </c>
      <c r="B24" s="109"/>
      <c r="C24" s="109"/>
      <c r="D24" s="109"/>
      <c r="E24" s="35"/>
      <c r="F24" s="35"/>
      <c r="G24" s="40">
        <f>+G22+G23</f>
        <v>72010138.810000002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9" t="s">
        <v>29</v>
      </c>
      <c r="B26" s="109"/>
      <c r="C26" s="36"/>
      <c r="D26" s="35"/>
      <c r="E26" s="35"/>
      <c r="F26" s="35"/>
      <c r="G26" s="35"/>
    </row>
    <row r="27" spans="1:7" ht="30" customHeight="1" x14ac:dyDescent="0.25">
      <c r="A27" s="110" t="s">
        <v>31</v>
      </c>
      <c r="B27" s="110"/>
      <c r="C27" s="110"/>
      <c r="D27" s="110"/>
      <c r="E27" s="35"/>
      <c r="F27" s="38"/>
      <c r="G27" s="38">
        <f>+ejecucion!F169</f>
        <v>17717462.960000001</v>
      </c>
    </row>
    <row r="28" spans="1:7" ht="30" customHeight="1" thickBot="1" x14ac:dyDescent="0.3">
      <c r="A28" s="108" t="s">
        <v>181</v>
      </c>
      <c r="B28" s="108"/>
      <c r="C28" s="108"/>
      <c r="D28" s="108"/>
      <c r="E28" s="38"/>
      <c r="F28" s="37"/>
      <c r="G28" s="41">
        <f>+G24-G27</f>
        <v>54292675.850000001</v>
      </c>
    </row>
    <row r="29" spans="1:7" ht="30" customHeight="1" thickTop="1" x14ac:dyDescent="0.25">
      <c r="A29" s="108"/>
      <c r="B29" s="108"/>
      <c r="C29" s="108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2017-06-08T21:07:06Z</dcterms:modified>
</cp:coreProperties>
</file>