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jennifer_gomez\Desktop\F\"/>
    </mc:Choice>
  </mc:AlternateContent>
  <xr:revisionPtr revIDLastSave="0" documentId="13_ncr:1_{748BFBDC-C1F7-4ABB-92AB-76049A60598D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stado de Cuenta Suplidores" sheetId="1" r:id="rId1"/>
    <sheet name="Sheet4" sheetId="6" state="hidden" r:id="rId2"/>
    <sheet name="Sheet3" sheetId="4" state="hidden" r:id="rId3"/>
    <sheet name="Sheet1" sheetId="2" state="hidden" r:id="rId4"/>
    <sheet name="Sheet2" sheetId="3" state="hidden" r:id="rId5"/>
  </sheets>
  <definedNames>
    <definedName name="_xlnm._FilterDatabase" localSheetId="0" hidden="1">'Estado de Cuenta Suplidores'!$A$15:$H$17</definedName>
    <definedName name="_xlnm.Print_Area" localSheetId="1">Sheet4!$A$17:$B$76</definedName>
    <definedName name="_xlnm.Print_Titles" localSheetId="0">'Estado de Cuenta Suplidores'!$1:$16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1" i="6" l="1"/>
  <c r="C74" i="6"/>
  <c r="C71" i="6"/>
  <c r="C65" i="6"/>
  <c r="C64" i="6"/>
  <c r="C59" i="6"/>
  <c r="C54" i="6"/>
  <c r="C50" i="6"/>
  <c r="C49" i="6"/>
  <c r="C46" i="6"/>
  <c r="C43" i="6"/>
  <c r="C39" i="6"/>
  <c r="C34" i="6"/>
  <c r="C33" i="6"/>
  <c r="C30" i="6"/>
  <c r="C27" i="6"/>
  <c r="C25" i="6"/>
  <c r="C20" i="6"/>
  <c r="B75" i="6"/>
  <c r="B79" i="6" l="1"/>
  <c r="F126" i="1"/>
  <c r="B76" i="6" l="1"/>
  <c r="F127" i="1" l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<sst xmlns="http://schemas.openxmlformats.org/spreadsheetml/2006/main" count="764" uniqueCount="275">
  <si>
    <t>Fecha de registro</t>
  </si>
  <si>
    <t>No. de factura o comprobante</t>
  </si>
  <si>
    <t>Nombre del acreedor</t>
  </si>
  <si>
    <t>Concepto</t>
  </si>
  <si>
    <t>Codificacion objetal</t>
  </si>
  <si>
    <t>Monto de la deuda en RD$</t>
  </si>
  <si>
    <t>Fecha limite de pago</t>
  </si>
  <si>
    <t>SERVICIOS DE NOTARIZACIONES</t>
  </si>
  <si>
    <t>FABIO AUGUSTO JORGE COMPANY SRL</t>
  </si>
  <si>
    <t>30 DIAS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</si>
  <si>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</si>
  <si>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</si>
  <si>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</si>
  <si>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</si>
  <si>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</si>
  <si>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Condiciones de pago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</si>
  <si>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</si>
  <si>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</si>
  <si>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</si>
  <si>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</si>
  <si>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</si>
  <si>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</si>
  <si>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</si>
  <si>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</si>
  <si>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</si>
  <si>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</si>
  <si>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</si>
  <si>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</si>
  <si>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</si>
  <si>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</si>
  <si>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</si>
  <si>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</si>
  <si>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</si>
  <si>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</si>
  <si>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</si>
  <si>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</si>
  <si>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</si>
  <si>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</si>
  <si>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</si>
  <si>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</si>
  <si>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</si>
  <si>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</si>
  <si>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</si>
  <si>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</si>
  <si>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</si>
  <si>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</si>
  <si>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</si>
  <si>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</si>
  <si>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</si>
  <si>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</si>
  <si>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</si>
  <si>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</si>
  <si>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</si>
  <si>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</si>
  <si>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</si>
  <si>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</si>
  <si>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</si>
  <si>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</si>
  <si>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</si>
  <si>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</si>
  <si>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</si>
  <si>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</si>
  <si>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</si>
  <si>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</si>
  <si>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</si>
  <si>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</si>
  <si>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</si>
  <si>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</si>
  <si>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</si>
  <si>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</si>
  <si>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</si>
  <si>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</si>
  <si>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</si>
  <si>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</si>
  <si>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</si>
  <si>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</si>
  <si>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</si>
  <si>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</si>
  <si>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</si>
  <si>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</si>
  <si>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</si>
  <si>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</si>
  <si>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</si>
  <si>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</si>
  <si>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</si>
  <si>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</si>
  <si>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</si>
  <si>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</si>
  <si>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</si>
  <si>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</si>
  <si>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</si>
  <si>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</si>
  <si>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</si>
  <si>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</si>
  <si>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</si>
  <si>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</si>
  <si>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</si>
  <si>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</si>
  <si>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</si>
  <si>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Tesorería de la Seguridad Social </t>
  </si>
  <si>
    <t xml:space="preserve">Estado de cuenta suplidores </t>
  </si>
  <si>
    <t>A010010011500000029</t>
  </si>
  <si>
    <t>A010010011500000031</t>
  </si>
  <si>
    <t>A010010011500000032</t>
  </si>
  <si>
    <t>A010010011500000035</t>
  </si>
  <si>
    <t>A010010011500000037</t>
  </si>
  <si>
    <t>A010010011500000039</t>
  </si>
  <si>
    <t>A010010011500000041</t>
  </si>
  <si>
    <t>A010010011500000043</t>
  </si>
  <si>
    <t>A010010011500000044</t>
  </si>
  <si>
    <t>A010010011500000046</t>
  </si>
  <si>
    <t>A010010011500000048</t>
  </si>
  <si>
    <t>A010010011500000050</t>
  </si>
  <si>
    <t>A010010011500000052</t>
  </si>
  <si>
    <t>A010010011500000054</t>
  </si>
  <si>
    <t>A010010011500000056</t>
  </si>
  <si>
    <t>A010010011500000058</t>
  </si>
  <si>
    <t>A010010011500000060</t>
  </si>
  <si>
    <t>A010010011500000062</t>
  </si>
  <si>
    <t>B1500000152</t>
  </si>
  <si>
    <t>B1500000164</t>
  </si>
  <si>
    <t>A010010011500000003</t>
  </si>
  <si>
    <t>GASTOS DE TRABAJO, SUMINISTRO Y SERVICIOS</t>
  </si>
  <si>
    <t>B1500000165</t>
  </si>
  <si>
    <t>B1500000166</t>
  </si>
  <si>
    <t>ARRENDAMIENTO (OFICINA REGIONAL SANTAGO)</t>
  </si>
  <si>
    <t>B1500000167</t>
  </si>
  <si>
    <t>B1500000168</t>
  </si>
  <si>
    <t>B1500000169</t>
  </si>
  <si>
    <t>B1500000170</t>
  </si>
  <si>
    <t>221301 / 221501</t>
  </si>
  <si>
    <t>MAGIC MAGNUM VENTURES, SRL</t>
  </si>
  <si>
    <t>ARRENDAMIENTO (DISTRITO NACIONAL)</t>
  </si>
  <si>
    <t>B1500000171</t>
  </si>
  <si>
    <t>B1500000172</t>
  </si>
  <si>
    <t>ARRENDAMIENTO (ARCHIVO MUERTO INSTITUCIONAL)</t>
  </si>
  <si>
    <t>ARRENDAMIENTO (EQUIPO DE AROMATIZACION)</t>
  </si>
  <si>
    <t>GASTOS DE ACTIVOS FIJOS</t>
  </si>
  <si>
    <t>MULTICOMPUTOS, SRL</t>
  </si>
  <si>
    <t>ICU SOLUCIONES EMPRESARIALES, SRL</t>
  </si>
  <si>
    <t>CONSULTORES DE DATOS DEL CARIBE, SRL</t>
  </si>
  <si>
    <t>ARRENDAMIENTO (ENLACE FIBRA OPTICA)</t>
  </si>
  <si>
    <t>ARRENDAMIENTO (OFICINA REGIONAL SAN FRANCISCO DE MACORIS)</t>
  </si>
  <si>
    <t>B1500000197</t>
  </si>
  <si>
    <t>B1500000187</t>
  </si>
  <si>
    <t>B1500000074</t>
  </si>
  <si>
    <t>ISAIAS CORPORAN RIVAS</t>
  </si>
  <si>
    <t>EDUARDO MANRIQUE &amp; ASOCIADOS, SRL</t>
  </si>
  <si>
    <t>B1500001103</t>
  </si>
  <si>
    <t>MAXIBODEGAS EOP DEL CARIBE, SRL</t>
  </si>
  <si>
    <t>B1500000314</t>
  </si>
  <si>
    <t>B1500000208</t>
  </si>
  <si>
    <t>FL BETANCES &amp; ASOCIADOS, SRL</t>
  </si>
  <si>
    <t>SOSTENIBILIDAD 3RS, INC</t>
  </si>
  <si>
    <t>ENVIO EXPRESO DWN, SRL</t>
  </si>
  <si>
    <t>SERVICIO NACIONAL DE SEGURIDAD INTEGRAL, SRL</t>
  </si>
  <si>
    <t>UNIFIED COMMUNICATIONS, SRL</t>
  </si>
  <si>
    <t>B1500000373</t>
  </si>
  <si>
    <t>B1500000974</t>
  </si>
  <si>
    <t>B1500000316</t>
  </si>
  <si>
    <t>B1500000489</t>
  </si>
  <si>
    <t>B1500000086</t>
  </si>
  <si>
    <t>B1500000126</t>
  </si>
  <si>
    <t>B1500000034</t>
  </si>
  <si>
    <t>B1500076197</t>
  </si>
  <si>
    <t>SUNIX PETROLEU, SRL</t>
  </si>
  <si>
    <t>B1500000195</t>
  </si>
  <si>
    <t>B1500000173</t>
  </si>
  <si>
    <t>B1500000174</t>
  </si>
  <si>
    <t>Correspondiente al Mes: Abril del Año: 2022</t>
  </si>
  <si>
    <t>ACTUALIDADES VD SRL</t>
  </si>
  <si>
    <t>AVACOMP CORPORATION, SRL.</t>
  </si>
  <si>
    <t>BDO, SRL</t>
  </si>
  <si>
    <t>COLUMBUS NETWORKS DOMINICANA, SA</t>
  </si>
  <si>
    <t>COMPAÑIA DOMINICANA DE TELEFONOS S.A.</t>
  </si>
  <si>
    <t>CONSORCIO ENERGETICO PUNTA CANA-MACAO, S. A.</t>
  </si>
  <si>
    <t>DATACURSOS GACETA JUDICIAL, SRL.</t>
  </si>
  <si>
    <t>DELTA COMERCIAL, S.A.</t>
  </si>
  <si>
    <t>EDESUR DOMINICANA, S. A.</t>
  </si>
  <si>
    <t>EDITORA DEL CARIBE C POR A</t>
  </si>
  <si>
    <t>EDITORA EL NUEVO DIARIO SA</t>
  </si>
  <si>
    <t>ENVIO EXPRESO DWN SRL</t>
  </si>
  <si>
    <t>ERNESTO DEIVY ORTIZ REYNOSO</t>
  </si>
  <si>
    <t>EXCEL CONSULTING, SRL</t>
  </si>
  <si>
    <t>GRUPO DV SERVICES, SRL</t>
  </si>
  <si>
    <t>HENRY VELOZ CIVIL GROUP, SRL</t>
  </si>
  <si>
    <t>HOSTSEVEN SRL</t>
  </si>
  <si>
    <t>ICU SOLUCIONES EMPRESARIALES SRL</t>
  </si>
  <si>
    <t>IDENTIFICACIONES CORPORATIVAS, S.R.L.</t>
  </si>
  <si>
    <t>INTEGRACIONES TECNOLOGICAS M&amp;A, SRL</t>
  </si>
  <si>
    <t>INVERSIONES PRF,SRL</t>
  </si>
  <si>
    <t>JORDAD, SRL.</t>
  </si>
  <si>
    <t>MAGNA MOTORS S. A.</t>
  </si>
  <si>
    <t>MUÑOZ CONCEPTO MOBILIARIO, S. A.</t>
  </si>
  <si>
    <t>OCEAN BEEF EIRL</t>
  </si>
  <si>
    <t xml:space="preserve">OFICINA GUBERNAMENTAL DE TEC. DE LA INFORMACION Y </t>
  </si>
  <si>
    <t>QUANTIFOX GROUP, SRL</t>
  </si>
  <si>
    <t>RICOH DOMINICANA SRL</t>
  </si>
  <si>
    <t>SANTO DOMINGO MOTORS COMPANY, S.A.</t>
  </si>
  <si>
    <t>SOFTWARE SANTO DOMINGO, SRL</t>
  </si>
  <si>
    <t>SOLUCIONES INTEGRALES CAF SRL</t>
  </si>
  <si>
    <t>TRACE INTERNATIONAL, C. POR A.</t>
  </si>
  <si>
    <t>URBANVOLT SOLUTION, SRL</t>
  </si>
  <si>
    <t>VICTOR GARCIA AIRE ACONDICIONADO</t>
  </si>
  <si>
    <t>WENDY'S MUEBLES, SRL</t>
  </si>
  <si>
    <t>B1500000929</t>
  </si>
  <si>
    <t>B1500144679</t>
  </si>
  <si>
    <t>B1500145092</t>
  </si>
  <si>
    <t>B1500000267</t>
  </si>
  <si>
    <t>B1500000395</t>
  </si>
  <si>
    <t>B1500000159</t>
  </si>
  <si>
    <t>B1500003335</t>
  </si>
  <si>
    <t>B1500167598</t>
  </si>
  <si>
    <t>B1500167607</t>
  </si>
  <si>
    <t>B1500167599</t>
  </si>
  <si>
    <t>B1500167604</t>
  </si>
  <si>
    <t>B1500167605</t>
  </si>
  <si>
    <t>B1500167603</t>
  </si>
  <si>
    <t>B1500010984</t>
  </si>
  <si>
    <t>B1500001123</t>
  </si>
  <si>
    <t>B1500000300</t>
  </si>
  <si>
    <t>B1500014386</t>
  </si>
  <si>
    <t>B1500288655</t>
  </si>
  <si>
    <t>B1500288654</t>
  </si>
  <si>
    <t>B1500003838</t>
  </si>
  <si>
    <t>B1500003863</t>
  </si>
  <si>
    <t>B1500000196</t>
  </si>
  <si>
    <t>B1500000089</t>
  </si>
  <si>
    <t>B1500000004</t>
  </si>
  <si>
    <t>B1500000643</t>
  </si>
  <si>
    <t>B1500000018</t>
  </si>
  <si>
    <t>B1500000035</t>
  </si>
  <si>
    <t>B1500000120</t>
  </si>
  <si>
    <t>B1500000326</t>
  </si>
  <si>
    <t>B1500000501</t>
  </si>
  <si>
    <t>B1500000214</t>
  </si>
  <si>
    <t>B1500000426</t>
  </si>
  <si>
    <t>B1500000430</t>
  </si>
  <si>
    <t>B1500000075</t>
  </si>
  <si>
    <t>B1500000176</t>
  </si>
  <si>
    <t>B1500000175</t>
  </si>
  <si>
    <t>B1500004914</t>
  </si>
  <si>
    <t>B1500001088</t>
  </si>
  <si>
    <t>B1500001052</t>
  </si>
  <si>
    <t>B1500000115</t>
  </si>
  <si>
    <t>B1500001229</t>
  </si>
  <si>
    <t>B1500001609</t>
  </si>
  <si>
    <t>B1500001595</t>
  </si>
  <si>
    <t>B1500000122</t>
  </si>
  <si>
    <t>B1500000789</t>
  </si>
  <si>
    <t>B1500020819</t>
  </si>
  <si>
    <t>B1500034411</t>
  </si>
  <si>
    <t>B1500034412</t>
  </si>
  <si>
    <t>B1500000490</t>
  </si>
  <si>
    <t>B1500000012</t>
  </si>
  <si>
    <t>B1500000109</t>
  </si>
  <si>
    <t>B1500000816</t>
  </si>
  <si>
    <t>B1500000155</t>
  </si>
  <si>
    <t>B1500000404</t>
  </si>
  <si>
    <t>B1500002080</t>
  </si>
  <si>
    <t>B1500000245</t>
  </si>
  <si>
    <t>B1500000246</t>
  </si>
  <si>
    <t>ARRENDAMIENTO (PLAZA NACO)</t>
  </si>
  <si>
    <t>B1500144439</t>
  </si>
  <si>
    <t>B1500144450</t>
  </si>
  <si>
    <t>ADQUISICION DE ACTIVO FIJO</t>
  </si>
  <si>
    <t>ARRENDAMIENTO (OFICINA REGIONAL PUERTO PLATA)</t>
  </si>
  <si>
    <t>ADQUISICONES DE ACTIVOS</t>
  </si>
  <si>
    <t>(221301 = $579.80) (221501 = $12,350.00)</t>
  </si>
  <si>
    <t>B1500000341</t>
  </si>
  <si>
    <t>ARRENDAMIENTO (PARQUEO)</t>
  </si>
  <si>
    <t>ARRENDAMIENTO (OFICINA REGIONAL BAVARO)</t>
  </si>
  <si>
    <t>ARRENDAMIENTO (PUNTO GOB-MEGACENTRO)</t>
  </si>
  <si>
    <t>ARRENDAMIENTO (PUNTO GOB-DISTRITO NACIONAL SAMBIL)</t>
  </si>
  <si>
    <t>GASTOS DE SEGUROS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</si>
</sst>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b/>
      <i/>
      <sz val="20"/>
      <name val="Calibri Light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sz val="10"/>
      <name val="Calibri Light"/>
      <family val="2"/>
    </font>
    <font>
      <b/>
      <sz val="11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56">
    <xf numFmtId="0" fontId="0" fillId="0" borderId="0" xfId="0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16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16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167" fontId="4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left" vertical="center" wrapText="1"/>
    </xf>
    <xf numFmtId="165" fontId="15" fillId="0" borderId="14" xfId="0" applyNumberFormat="1" applyFont="1" applyFill="1" applyBorder="1" applyAlignment="1">
      <alignment horizontal="right" vertical="center" wrapText="1"/>
    </xf>
    <xf numFmtId="165" fontId="14" fillId="0" borderId="15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165" fontId="15" fillId="0" borderId="0" xfId="0" applyNumberFormat="1" applyFont="1" applyFill="1" applyBorder="1" applyAlignment="1">
      <alignment horizontal="right" vertical="center" wrapText="1"/>
    </xf>
    <xf numFmtId="165" fontId="14" fillId="0" borderId="9" xfId="0" applyNumberFormat="1" applyFont="1" applyFill="1" applyBorder="1" applyAlignment="1">
      <alignment horizontal="center" vertical="center" wrapText="1"/>
    </xf>
    <xf numFmtId="165" fontId="14" fillId="0" borderId="9" xfId="0" applyNumberFormat="1" applyFont="1" applyFill="1" applyBorder="1" applyAlignment="1">
      <alignment vertical="center"/>
    </xf>
    <xf numFmtId="165" fontId="14" fillId="0" borderId="0" xfId="0" applyNumberFormat="1" applyFont="1" applyFill="1" applyBorder="1" applyAlignment="1">
      <alignment horizontal="right" vertical="center" wrapText="1"/>
    </xf>
    <xf numFmtId="165" fontId="16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165" fontId="14" fillId="0" borderId="16" xfId="0" applyNumberFormat="1" applyFont="1" applyFill="1" applyBorder="1" applyAlignment="1">
      <alignment horizontal="right" vertical="center" wrapText="1"/>
    </xf>
    <xf numFmtId="43" fontId="14" fillId="0" borderId="1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164" fontId="17" fillId="2" borderId="0" xfId="0" applyNumberFormat="1" applyFont="1" applyFill="1" applyBorder="1" applyAlignment="1">
      <alignment horizontal="right" vertical="center"/>
    </xf>
    <xf numFmtId="43" fontId="17" fillId="2" borderId="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2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/>
    </xf>
    <xf numFmtId="166" fontId="20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16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166" fontId="22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vertical="center"/>
    </xf>
    <xf numFmtId="0" fontId="26" fillId="0" borderId="0" xfId="0" applyFont="1" applyAlignment="1">
      <alignment horizont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167" fontId="29" fillId="0" borderId="2" xfId="0" applyNumberFormat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2" borderId="2" xfId="0" applyFont="1" applyFill="1" applyBorder="1" applyAlignment="1">
      <alignment horizontal="center" vertical="center" wrapText="1"/>
    </xf>
    <xf numFmtId="166" fontId="29" fillId="0" borderId="1" xfId="0" applyNumberFormat="1" applyFont="1" applyFill="1" applyBorder="1" applyAlignment="1">
      <alignment horizontal="center" vertical="center" wrapText="1"/>
    </xf>
    <xf numFmtId="0" fontId="30" fillId="0" borderId="2" xfId="0" applyFont="1" applyBorder="1" applyAlignment="1">
      <alignment horizontal="center"/>
    </xf>
    <xf numFmtId="0" fontId="29" fillId="0" borderId="0" xfId="0" applyFont="1" applyFill="1" applyBorder="1" applyAlignment="1">
      <alignment vertical="center"/>
    </xf>
    <xf numFmtId="167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166" fontId="29" fillId="0" borderId="0" xfId="0" applyNumberFormat="1" applyFont="1" applyFill="1" applyBorder="1" applyAlignment="1">
      <alignment horizontal="center" vertical="center" wrapText="1"/>
    </xf>
    <xf numFmtId="168" fontId="29" fillId="0" borderId="0" xfId="0" applyNumberFormat="1" applyFont="1" applyFill="1" applyBorder="1" applyAlignment="1">
      <alignment vertical="center"/>
    </xf>
    <xf numFmtId="166" fontId="31" fillId="0" borderId="1" xfId="0" applyNumberFormat="1" applyFont="1" applyFill="1" applyBorder="1" applyAlignment="1">
      <alignment horizontal="center" vertical="center" wrapText="1"/>
    </xf>
    <xf numFmtId="166" fontId="29" fillId="0" borderId="0" xfId="0" applyNumberFormat="1" applyFont="1" applyFill="1" applyBorder="1" applyAlignment="1">
      <alignment vertical="center"/>
    </xf>
    <xf numFmtId="0" fontId="27" fillId="6" borderId="4" xfId="0" applyFont="1" applyFill="1" applyBorder="1" applyAlignment="1">
      <alignment horizontal="center" vertical="center"/>
    </xf>
    <xf numFmtId="0" fontId="27" fillId="6" borderId="7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8" fillId="5" borderId="20" xfId="0" applyFont="1" applyFill="1" applyBorder="1" applyAlignment="1">
      <alignment horizontal="center" vertical="center"/>
    </xf>
    <xf numFmtId="0" fontId="28" fillId="5" borderId="21" xfId="0" applyFont="1" applyFill="1" applyBorder="1" applyAlignment="1">
      <alignment horizontal="center" vertical="center"/>
    </xf>
    <xf numFmtId="0" fontId="28" fillId="5" borderId="22" xfId="0" applyFont="1" applyFill="1" applyBorder="1" applyAlignment="1">
      <alignment horizontal="center" vertical="center"/>
    </xf>
    <xf numFmtId="0" fontId="27" fillId="6" borderId="5" xfId="0" applyFont="1" applyFill="1" applyBorder="1" applyAlignment="1">
      <alignment horizontal="center"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166" fontId="27" fillId="6" borderId="4" xfId="0" applyNumberFormat="1" applyFont="1" applyFill="1" applyBorder="1" applyAlignment="1">
      <alignment horizontal="center" vertical="center" wrapText="1"/>
    </xf>
    <xf numFmtId="166" fontId="27" fillId="6" borderId="7" xfId="0" applyNumberFormat="1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7" fillId="6" borderId="23" xfId="0" applyFont="1" applyFill="1" applyBorder="1" applyAlignment="1">
      <alignment horizontal="center" vertical="center" wrapText="1"/>
    </xf>
    <xf numFmtId="0" fontId="27" fillId="6" borderId="2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</cellXfs>
  <cellStyles count="6">
    <cellStyle name="Comma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1936750</xdr:colOff>
      <xdr:row>0</xdr:row>
      <xdr:rowOff>0</xdr:rowOff>
    </xdr:from>
    <xdr:to>
      <xdr:col>8</xdr:col>
      <xdr:colOff>53976</xdr:colOff>
      <xdr:row>12</xdr:row>
      <xdr:rowOff>123825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059"/>
        <a:stretch/>
      </xdr:blipFill>
      <xdr:spPr>
        <a:xfrm>
          <a:off x="13528675" y="0"/>
          <a:ext cx="3165476" cy="2676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355802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803100" y="695325"/>
          <a:ext cx="2651327" cy="42132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38"/>
  <sheetViews>
    <sheetView showGridLines="0" tabSelected="1" zoomScaleNormal="100" zoomScalePageLayoutView="73" workbookViewId="0">
      <selection activeCell="I31" sqref="I31:J34"/>
    </sheetView>
  </sheetViews>
  <sheetFormatPr defaultColWidth="9.140625" defaultRowHeight="14.25" x14ac:dyDescent="0.2"/>
  <cols>
    <col min="1" max="1" width="19" style="8" customWidth="1"/>
    <col min="2" max="2" width="31.140625" style="2" customWidth="1"/>
    <col min="3" max="3" width="57" style="1" customWidth="1"/>
    <col min="4" max="4" width="43" style="1" customWidth="1"/>
    <col min="5" max="5" width="23.7109375" style="8" customWidth="1"/>
    <col min="6" max="6" width="33" style="4" bestFit="1" customWidth="1"/>
    <col min="7" max="7" width="19.5703125" style="10" customWidth="1"/>
    <col min="8" max="8" width="23.140625" style="8" customWidth="1"/>
    <col min="9" max="10" width="9.140625" style="1"/>
    <col min="11" max="11" width="17.5703125" style="1" customWidth="1"/>
    <col min="12" max="12" width="28.85546875" style="1" customWidth="1"/>
    <col min="13" max="13" width="24" style="1" customWidth="1"/>
    <col min="14" max="14" width="22.42578125" style="1" bestFit="1" customWidth="1"/>
    <col min="15" max="16384" width="9.140625" style="1"/>
  </cols>
  <sheetData>
    <row r="1" spans="1:8" s="93" customFormat="1" ht="25.5" x14ac:dyDescent="0.35">
      <c r="A1" s="91"/>
      <c r="B1" s="92"/>
      <c r="E1" s="91"/>
      <c r="F1" s="94"/>
      <c r="G1" s="95"/>
      <c r="H1" s="91"/>
    </row>
    <row r="2" spans="1:8" s="93" customFormat="1" ht="25.5" x14ac:dyDescent="0.35">
      <c r="A2" s="91"/>
      <c r="B2" s="92"/>
      <c r="E2" s="91"/>
      <c r="F2" s="94"/>
      <c r="G2" s="95"/>
      <c r="H2" s="91"/>
    </row>
    <row r="3" spans="1:8" s="93" customFormat="1" ht="25.5" hidden="1" x14ac:dyDescent="0.35">
      <c r="A3" s="91"/>
      <c r="B3" s="92"/>
      <c r="E3" s="91"/>
      <c r="F3" s="94"/>
      <c r="G3" s="95"/>
      <c r="H3" s="91"/>
    </row>
    <row r="4" spans="1:8" s="93" customFormat="1" ht="25.5" hidden="1" x14ac:dyDescent="0.35">
      <c r="A4" s="91"/>
      <c r="B4" s="92"/>
      <c r="E4" s="91"/>
      <c r="F4" s="94"/>
      <c r="G4" s="95"/>
      <c r="H4" s="91"/>
    </row>
    <row r="5" spans="1:8" s="93" customFormat="1" ht="25.5" hidden="1" x14ac:dyDescent="0.35">
      <c r="A5" s="91"/>
      <c r="B5" s="92"/>
      <c r="E5" s="91"/>
      <c r="F5" s="94"/>
      <c r="G5" s="95"/>
      <c r="H5" s="91"/>
    </row>
    <row r="6" spans="1:8" s="93" customFormat="1" ht="25.5" hidden="1" x14ac:dyDescent="0.35">
      <c r="A6" s="91"/>
      <c r="B6" s="92"/>
      <c r="E6" s="91"/>
      <c r="F6" s="94"/>
      <c r="G6" s="95"/>
      <c r="H6" s="91"/>
    </row>
    <row r="7" spans="1:8" s="93" customFormat="1" ht="22.5" customHeight="1" x14ac:dyDescent="0.35">
      <c r="A7" s="91"/>
      <c r="B7" s="92"/>
      <c r="C7" s="96" t="s">
        <v>14</v>
      </c>
      <c r="E7" s="97"/>
      <c r="F7" s="94"/>
      <c r="G7" s="95"/>
      <c r="H7" s="91"/>
    </row>
    <row r="8" spans="1:8" s="93" customFormat="1" ht="22.5" customHeight="1" x14ac:dyDescent="0.35">
      <c r="A8" s="91"/>
      <c r="B8" s="92"/>
      <c r="C8" s="96"/>
      <c r="E8" s="97"/>
      <c r="F8" s="94"/>
      <c r="G8" s="95"/>
      <c r="H8" s="91"/>
    </row>
    <row r="9" spans="1:8" s="93" customFormat="1" ht="32.25" x14ac:dyDescent="0.2">
      <c r="A9" s="120" t="s">
        <v>99</v>
      </c>
      <c r="B9" s="120"/>
      <c r="C9" s="120"/>
      <c r="D9" s="120"/>
      <c r="E9" s="120"/>
      <c r="F9" s="120"/>
      <c r="G9" s="120"/>
      <c r="H9" s="120"/>
    </row>
    <row r="10" spans="1:8" s="93" customFormat="1" ht="32.25" x14ac:dyDescent="0.2">
      <c r="A10" s="120" t="s">
        <v>100</v>
      </c>
      <c r="B10" s="120"/>
      <c r="C10" s="120"/>
      <c r="D10" s="120"/>
      <c r="E10" s="120"/>
      <c r="F10" s="120"/>
      <c r="G10" s="120"/>
      <c r="H10" s="120"/>
    </row>
    <row r="11" spans="1:8" s="93" customFormat="1" ht="26.25" x14ac:dyDescent="0.4">
      <c r="A11" s="98"/>
      <c r="B11" s="98"/>
      <c r="C11" s="99"/>
      <c r="D11" s="99"/>
      <c r="E11" s="100"/>
      <c r="F11" s="101"/>
      <c r="G11" s="102"/>
      <c r="H11" s="103"/>
    </row>
    <row r="12" spans="1:8" s="93" customFormat="1" ht="14.25" customHeight="1" x14ac:dyDescent="0.4">
      <c r="A12" s="103"/>
      <c r="B12" s="98"/>
      <c r="C12" s="99"/>
      <c r="D12" s="99"/>
      <c r="E12" s="100"/>
      <c r="F12" s="101"/>
      <c r="G12" s="102"/>
      <c r="H12" s="103"/>
    </row>
    <row r="13" spans="1:8" s="93" customFormat="1" ht="27" thickBot="1" x14ac:dyDescent="0.45">
      <c r="A13" s="100"/>
      <c r="B13" s="104"/>
      <c r="C13" s="100"/>
      <c r="D13" s="100"/>
      <c r="E13" s="100"/>
      <c r="F13" s="101"/>
      <c r="G13" s="102"/>
      <c r="H13" s="103"/>
    </row>
    <row r="14" spans="1:8" s="93" customFormat="1" ht="49.5" customHeight="1" thickBot="1" x14ac:dyDescent="0.25">
      <c r="A14" s="121" t="s">
        <v>169</v>
      </c>
      <c r="B14" s="122"/>
      <c r="C14" s="122"/>
      <c r="D14" s="122"/>
      <c r="E14" s="122"/>
      <c r="F14" s="122"/>
      <c r="G14" s="122"/>
      <c r="H14" s="123"/>
    </row>
    <row r="15" spans="1:8" s="93" customFormat="1" ht="33.75" customHeight="1" x14ac:dyDescent="0.2">
      <c r="A15" s="130" t="s">
        <v>0</v>
      </c>
      <c r="B15" s="126" t="s">
        <v>1</v>
      </c>
      <c r="C15" s="118" t="s">
        <v>2</v>
      </c>
      <c r="D15" s="118" t="s">
        <v>3</v>
      </c>
      <c r="E15" s="126" t="s">
        <v>4</v>
      </c>
      <c r="F15" s="128" t="s">
        <v>5</v>
      </c>
      <c r="G15" s="132" t="s">
        <v>15</v>
      </c>
      <c r="H15" s="124" t="s">
        <v>6</v>
      </c>
    </row>
    <row r="16" spans="1:8" s="93" customFormat="1" ht="33.75" customHeight="1" thickBot="1" x14ac:dyDescent="0.25">
      <c r="A16" s="131"/>
      <c r="B16" s="127"/>
      <c r="C16" s="119"/>
      <c r="D16" s="119"/>
      <c r="E16" s="127"/>
      <c r="F16" s="129"/>
      <c r="G16" s="133"/>
      <c r="H16" s="125"/>
    </row>
    <row r="17" spans="1:14" s="111" customFormat="1" ht="28.5" customHeight="1" x14ac:dyDescent="0.2">
      <c r="A17" s="105">
        <v>44652</v>
      </c>
      <c r="B17" s="106"/>
      <c r="C17" s="107" t="s">
        <v>13</v>
      </c>
      <c r="D17" s="107" t="s">
        <v>7</v>
      </c>
      <c r="E17" s="108">
        <v>214102</v>
      </c>
      <c r="F17" s="109">
        <v>654400</v>
      </c>
      <c r="G17" s="110" t="s">
        <v>9</v>
      </c>
      <c r="H17" s="105">
        <v>44682</v>
      </c>
      <c r="K17" s="112"/>
      <c r="L17" s="113"/>
      <c r="M17" s="114"/>
      <c r="N17" s="115"/>
    </row>
    <row r="18" spans="1:14" s="111" customFormat="1" ht="28.5" customHeight="1" x14ac:dyDescent="0.2">
      <c r="A18" s="105">
        <v>44650</v>
      </c>
      <c r="B18" s="106" t="s">
        <v>162</v>
      </c>
      <c r="C18" s="107" t="s">
        <v>54</v>
      </c>
      <c r="D18" s="107" t="s">
        <v>122</v>
      </c>
      <c r="E18" s="108">
        <v>228702</v>
      </c>
      <c r="F18" s="109">
        <v>4720</v>
      </c>
      <c r="G18" s="110" t="s">
        <v>9</v>
      </c>
      <c r="H18" s="105">
        <v>44681</v>
      </c>
      <c r="K18" s="112"/>
      <c r="L18" s="113"/>
      <c r="M18" s="114"/>
      <c r="N18" s="115"/>
    </row>
    <row r="19" spans="1:14" s="111" customFormat="1" ht="28.5" customHeight="1" x14ac:dyDescent="0.2">
      <c r="A19" s="105">
        <v>44670</v>
      </c>
      <c r="B19" s="106" t="s">
        <v>205</v>
      </c>
      <c r="C19" s="107" t="s">
        <v>170</v>
      </c>
      <c r="D19" s="107" t="s">
        <v>122</v>
      </c>
      <c r="E19" s="108">
        <v>239801</v>
      </c>
      <c r="F19" s="109">
        <v>13027.2</v>
      </c>
      <c r="G19" s="110" t="s">
        <v>9</v>
      </c>
      <c r="H19" s="105">
        <v>44692</v>
      </c>
      <c r="K19" s="112"/>
      <c r="L19" s="113"/>
      <c r="M19" s="114"/>
      <c r="N19" s="115"/>
    </row>
    <row r="20" spans="1:14" s="111" customFormat="1" ht="28.5" customHeight="1" x14ac:dyDescent="0.2">
      <c r="A20" s="105">
        <v>44655</v>
      </c>
      <c r="B20" s="106" t="s">
        <v>263</v>
      </c>
      <c r="C20" s="107" t="s">
        <v>66</v>
      </c>
      <c r="D20" s="107" t="s">
        <v>122</v>
      </c>
      <c r="E20" s="108">
        <v>231101</v>
      </c>
      <c r="F20" s="109">
        <v>3480</v>
      </c>
      <c r="G20" s="110" t="s">
        <v>9</v>
      </c>
      <c r="H20" s="105">
        <v>44685</v>
      </c>
      <c r="K20" s="112"/>
      <c r="L20" s="113"/>
      <c r="M20" s="114"/>
      <c r="N20" s="115"/>
    </row>
    <row r="21" spans="1:14" s="111" customFormat="1" ht="28.5" customHeight="1" x14ac:dyDescent="0.2">
      <c r="A21" s="105">
        <v>44662</v>
      </c>
      <c r="B21" s="106" t="s">
        <v>264</v>
      </c>
      <c r="C21" s="107" t="s">
        <v>66</v>
      </c>
      <c r="D21" s="107" t="s">
        <v>122</v>
      </c>
      <c r="E21" s="108">
        <v>231101</v>
      </c>
      <c r="F21" s="109">
        <v>3480</v>
      </c>
      <c r="G21" s="110" t="s">
        <v>9</v>
      </c>
      <c r="H21" s="105">
        <v>44692</v>
      </c>
      <c r="K21" s="112"/>
      <c r="L21" s="113"/>
      <c r="M21" s="114"/>
      <c r="N21" s="115"/>
    </row>
    <row r="22" spans="1:14" s="111" customFormat="1" ht="28.5" customHeight="1" x14ac:dyDescent="0.2">
      <c r="A22" s="105">
        <v>44669</v>
      </c>
      <c r="B22" s="106" t="s">
        <v>206</v>
      </c>
      <c r="C22" s="107" t="s">
        <v>66</v>
      </c>
      <c r="D22" s="107" t="s">
        <v>122</v>
      </c>
      <c r="E22" s="108">
        <v>231101</v>
      </c>
      <c r="F22" s="109">
        <v>2340</v>
      </c>
      <c r="G22" s="110" t="s">
        <v>9</v>
      </c>
      <c r="H22" s="105">
        <v>44699</v>
      </c>
      <c r="K22" s="112"/>
      <c r="L22" s="113"/>
      <c r="M22" s="114"/>
      <c r="N22" s="115"/>
    </row>
    <row r="23" spans="1:14" s="111" customFormat="1" ht="28.5" customHeight="1" x14ac:dyDescent="0.2">
      <c r="A23" s="105">
        <v>44676</v>
      </c>
      <c r="B23" s="106" t="s">
        <v>207</v>
      </c>
      <c r="C23" s="107" t="s">
        <v>66</v>
      </c>
      <c r="D23" s="107" t="s">
        <v>122</v>
      </c>
      <c r="E23" s="108">
        <v>231101</v>
      </c>
      <c r="F23" s="109">
        <v>3420</v>
      </c>
      <c r="G23" s="110" t="s">
        <v>9</v>
      </c>
      <c r="H23" s="105">
        <v>44706</v>
      </c>
      <c r="K23" s="112"/>
      <c r="L23" s="113"/>
      <c r="M23" s="114"/>
      <c r="N23" s="115"/>
    </row>
    <row r="24" spans="1:14" s="111" customFormat="1" ht="28.5" customHeight="1" x14ac:dyDescent="0.2">
      <c r="A24" s="105">
        <v>44662</v>
      </c>
      <c r="B24" s="106" t="s">
        <v>208</v>
      </c>
      <c r="C24" s="107" t="s">
        <v>25</v>
      </c>
      <c r="D24" s="107" t="s">
        <v>122</v>
      </c>
      <c r="E24" s="108">
        <v>228706</v>
      </c>
      <c r="F24" s="109">
        <v>11734.86</v>
      </c>
      <c r="G24" s="110" t="s">
        <v>9</v>
      </c>
      <c r="H24" s="105">
        <v>44692</v>
      </c>
      <c r="K24" s="112"/>
      <c r="L24" s="113"/>
      <c r="M24" s="114"/>
      <c r="N24" s="115"/>
    </row>
    <row r="25" spans="1:14" s="111" customFormat="1" ht="28.5" customHeight="1" x14ac:dyDescent="0.2">
      <c r="A25" s="105">
        <v>44660</v>
      </c>
      <c r="B25" s="106" t="s">
        <v>209</v>
      </c>
      <c r="C25" s="107" t="s">
        <v>171</v>
      </c>
      <c r="D25" s="107" t="s">
        <v>265</v>
      </c>
      <c r="E25" s="108">
        <v>268301</v>
      </c>
      <c r="F25" s="109">
        <v>1457300</v>
      </c>
      <c r="G25" s="110" t="s">
        <v>9</v>
      </c>
      <c r="H25" s="105">
        <v>44682</v>
      </c>
      <c r="K25" s="112"/>
      <c r="L25" s="113"/>
      <c r="M25" s="114"/>
      <c r="N25" s="115"/>
    </row>
    <row r="26" spans="1:14" s="111" customFormat="1" ht="28.5" customHeight="1" x14ac:dyDescent="0.2">
      <c r="A26" s="105">
        <v>44663</v>
      </c>
      <c r="B26" s="106" t="s">
        <v>210</v>
      </c>
      <c r="C26" s="107" t="s">
        <v>172</v>
      </c>
      <c r="D26" s="107" t="s">
        <v>267</v>
      </c>
      <c r="E26" s="108">
        <v>268301</v>
      </c>
      <c r="F26" s="109">
        <v>1035619.51</v>
      </c>
      <c r="G26" s="110" t="s">
        <v>9</v>
      </c>
      <c r="H26" s="105">
        <v>44693</v>
      </c>
      <c r="K26" s="112"/>
      <c r="L26" s="113"/>
      <c r="M26" s="114"/>
      <c r="N26" s="115"/>
    </row>
    <row r="27" spans="1:14" s="111" customFormat="1" ht="28.5" customHeight="1" x14ac:dyDescent="0.2">
      <c r="A27" s="105">
        <v>44664</v>
      </c>
      <c r="B27" s="106" t="s">
        <v>211</v>
      </c>
      <c r="C27" s="107" t="s">
        <v>173</v>
      </c>
      <c r="D27" s="107" t="s">
        <v>122</v>
      </c>
      <c r="E27" s="108">
        <v>221501</v>
      </c>
      <c r="F27" s="109">
        <v>1786882.01</v>
      </c>
      <c r="G27" s="110" t="s">
        <v>9</v>
      </c>
      <c r="H27" s="105">
        <v>44682</v>
      </c>
      <c r="K27" s="112"/>
      <c r="L27" s="113"/>
      <c r="M27" s="114"/>
      <c r="N27" s="115"/>
    </row>
    <row r="28" spans="1:14" s="111" customFormat="1" ht="28.5" customHeight="1" x14ac:dyDescent="0.2">
      <c r="A28" s="105">
        <v>44679</v>
      </c>
      <c r="B28" s="106" t="s">
        <v>212</v>
      </c>
      <c r="C28" s="107" t="s">
        <v>174</v>
      </c>
      <c r="D28" s="107" t="s">
        <v>122</v>
      </c>
      <c r="E28" s="108">
        <v>221501</v>
      </c>
      <c r="F28" s="109">
        <v>4308.43</v>
      </c>
      <c r="G28" s="110" t="s">
        <v>9</v>
      </c>
      <c r="H28" s="105">
        <v>44709</v>
      </c>
      <c r="K28" s="112"/>
      <c r="L28" s="113"/>
      <c r="M28" s="114"/>
      <c r="N28" s="115"/>
    </row>
    <row r="29" spans="1:14" s="111" customFormat="1" ht="28.5" customHeight="1" x14ac:dyDescent="0.2">
      <c r="A29" s="105">
        <v>44679</v>
      </c>
      <c r="B29" s="106" t="s">
        <v>213</v>
      </c>
      <c r="C29" s="107" t="s">
        <v>174</v>
      </c>
      <c r="D29" s="107" t="s">
        <v>122</v>
      </c>
      <c r="E29" s="108">
        <v>221501</v>
      </c>
      <c r="F29" s="109">
        <v>6467.5</v>
      </c>
      <c r="G29" s="110" t="s">
        <v>9</v>
      </c>
      <c r="H29" s="105">
        <v>44709</v>
      </c>
      <c r="K29" s="112"/>
      <c r="L29" s="113"/>
      <c r="M29" s="114"/>
      <c r="N29" s="115"/>
    </row>
    <row r="30" spans="1:14" s="111" customFormat="1" ht="28.5" customHeight="1" x14ac:dyDescent="0.2">
      <c r="A30" s="105">
        <v>44679</v>
      </c>
      <c r="B30" s="106" t="s">
        <v>214</v>
      </c>
      <c r="C30" s="107" t="s">
        <v>174</v>
      </c>
      <c r="D30" s="107" t="s">
        <v>122</v>
      </c>
      <c r="E30" s="108">
        <v>221301</v>
      </c>
      <c r="F30" s="109">
        <v>176087.97</v>
      </c>
      <c r="G30" s="110" t="s">
        <v>9</v>
      </c>
      <c r="H30" s="105">
        <v>44709</v>
      </c>
      <c r="K30" s="112"/>
      <c r="L30" s="113"/>
      <c r="M30" s="114"/>
      <c r="N30" s="115"/>
    </row>
    <row r="31" spans="1:14" s="111" customFormat="1" ht="28.5" customHeight="1" x14ac:dyDescent="0.2">
      <c r="A31" s="105">
        <v>44679</v>
      </c>
      <c r="B31" s="106" t="s">
        <v>215</v>
      </c>
      <c r="C31" s="107" t="s">
        <v>174</v>
      </c>
      <c r="D31" s="107" t="s">
        <v>122</v>
      </c>
      <c r="E31" s="108" t="s">
        <v>130</v>
      </c>
      <c r="F31" s="109">
        <v>363432.24</v>
      </c>
      <c r="G31" s="110" t="s">
        <v>9</v>
      </c>
      <c r="H31" s="105">
        <v>44709</v>
      </c>
      <c r="K31" s="112"/>
      <c r="L31" s="113"/>
      <c r="M31" s="114"/>
      <c r="N31" s="115"/>
    </row>
    <row r="32" spans="1:14" s="111" customFormat="1" ht="28.5" customHeight="1" x14ac:dyDescent="0.2">
      <c r="A32" s="105">
        <v>44679</v>
      </c>
      <c r="B32" s="106" t="s">
        <v>216</v>
      </c>
      <c r="C32" s="107" t="s">
        <v>174</v>
      </c>
      <c r="D32" s="107" t="s">
        <v>122</v>
      </c>
      <c r="E32" s="108">
        <v>221501</v>
      </c>
      <c r="F32" s="109">
        <v>2073.5</v>
      </c>
      <c r="G32" s="110" t="s">
        <v>9</v>
      </c>
      <c r="H32" s="105">
        <v>44709</v>
      </c>
      <c r="K32" s="112"/>
      <c r="L32" s="113"/>
      <c r="M32" s="114"/>
      <c r="N32" s="115"/>
    </row>
    <row r="33" spans="1:14" s="111" customFormat="1" ht="28.5" customHeight="1" x14ac:dyDescent="0.2">
      <c r="A33" s="105">
        <v>44679</v>
      </c>
      <c r="B33" s="106" t="s">
        <v>217</v>
      </c>
      <c r="C33" s="107" t="s">
        <v>174</v>
      </c>
      <c r="D33" s="107" t="s">
        <v>122</v>
      </c>
      <c r="E33" s="108" t="s">
        <v>130</v>
      </c>
      <c r="F33" s="109">
        <v>12929.8</v>
      </c>
      <c r="G33" s="110" t="s">
        <v>9</v>
      </c>
      <c r="H33" s="105">
        <v>44709</v>
      </c>
      <c r="K33" s="112"/>
      <c r="L33" s="113"/>
      <c r="M33" s="114"/>
      <c r="N33" s="115"/>
    </row>
    <row r="34" spans="1:14" s="111" customFormat="1" ht="28.5" customHeight="1" x14ac:dyDescent="0.2">
      <c r="A34" s="105">
        <v>44669</v>
      </c>
      <c r="B34" s="106" t="s">
        <v>218</v>
      </c>
      <c r="C34" s="107" t="s">
        <v>175</v>
      </c>
      <c r="D34" s="107" t="s">
        <v>122</v>
      </c>
      <c r="E34" s="108">
        <v>221601</v>
      </c>
      <c r="F34" s="109">
        <v>16028.9</v>
      </c>
      <c r="G34" s="110" t="s">
        <v>9</v>
      </c>
      <c r="H34" s="105">
        <v>44693</v>
      </c>
      <c r="K34" s="112"/>
      <c r="L34" s="113"/>
      <c r="M34" s="114"/>
      <c r="N34" s="115"/>
    </row>
    <row r="35" spans="1:14" s="111" customFormat="1" ht="28.5" customHeight="1" x14ac:dyDescent="0.2">
      <c r="A35" s="105">
        <v>44642</v>
      </c>
      <c r="B35" s="106" t="s">
        <v>148</v>
      </c>
      <c r="C35" s="107" t="s">
        <v>140</v>
      </c>
      <c r="D35" s="107" t="s">
        <v>122</v>
      </c>
      <c r="E35" s="108">
        <v>228706</v>
      </c>
      <c r="F35" s="109">
        <v>9307.84</v>
      </c>
      <c r="G35" s="110" t="s">
        <v>9</v>
      </c>
      <c r="H35" s="105">
        <v>44661</v>
      </c>
      <c r="K35" s="112"/>
      <c r="L35" s="113"/>
      <c r="M35" s="114"/>
      <c r="N35" s="115"/>
    </row>
    <row r="36" spans="1:14" s="111" customFormat="1" ht="28.5" customHeight="1" x14ac:dyDescent="0.2">
      <c r="A36" s="105">
        <v>44671</v>
      </c>
      <c r="B36" s="106" t="s">
        <v>219</v>
      </c>
      <c r="C36" s="107" t="s">
        <v>140</v>
      </c>
      <c r="D36" s="107" t="s">
        <v>122</v>
      </c>
      <c r="E36" s="108">
        <v>228706</v>
      </c>
      <c r="F36" s="109">
        <v>17225.490000000002</v>
      </c>
      <c r="G36" s="110" t="s">
        <v>9</v>
      </c>
      <c r="H36" s="105">
        <v>44692</v>
      </c>
      <c r="K36" s="112"/>
      <c r="L36" s="113"/>
      <c r="M36" s="114"/>
      <c r="N36" s="115"/>
    </row>
    <row r="37" spans="1:14" s="111" customFormat="1" ht="28.5" customHeight="1" x14ac:dyDescent="0.2">
      <c r="A37" s="105">
        <v>44671</v>
      </c>
      <c r="B37" s="106" t="s">
        <v>220</v>
      </c>
      <c r="C37" s="107" t="s">
        <v>176</v>
      </c>
      <c r="D37" s="107" t="s">
        <v>122</v>
      </c>
      <c r="E37" s="108">
        <v>228702</v>
      </c>
      <c r="F37" s="109">
        <v>45000.02</v>
      </c>
      <c r="G37" s="110" t="s">
        <v>9</v>
      </c>
      <c r="H37" s="105">
        <v>44700</v>
      </c>
      <c r="K37" s="112"/>
      <c r="L37" s="113"/>
      <c r="M37" s="114"/>
      <c r="N37" s="115"/>
    </row>
    <row r="38" spans="1:14" s="111" customFormat="1" ht="28.5" customHeight="1" x14ac:dyDescent="0.2">
      <c r="A38" s="105">
        <v>44669</v>
      </c>
      <c r="B38" s="106" t="s">
        <v>221</v>
      </c>
      <c r="C38" s="107" t="s">
        <v>177</v>
      </c>
      <c r="D38" s="107" t="s">
        <v>137</v>
      </c>
      <c r="E38" s="108">
        <v>227206</v>
      </c>
      <c r="F38" s="109">
        <v>21872.06</v>
      </c>
      <c r="G38" s="110" t="s">
        <v>9</v>
      </c>
      <c r="H38" s="105">
        <v>44688</v>
      </c>
      <c r="K38" s="112"/>
      <c r="L38" s="113"/>
      <c r="M38" s="114"/>
      <c r="N38" s="115"/>
    </row>
    <row r="39" spans="1:14" s="111" customFormat="1" ht="28.5" customHeight="1" x14ac:dyDescent="0.2">
      <c r="A39" s="105">
        <v>44684</v>
      </c>
      <c r="B39" s="106" t="s">
        <v>222</v>
      </c>
      <c r="C39" s="107" t="s">
        <v>178</v>
      </c>
      <c r="D39" s="107" t="s">
        <v>122</v>
      </c>
      <c r="E39" s="108">
        <v>221601</v>
      </c>
      <c r="F39" s="109">
        <v>101525.91</v>
      </c>
      <c r="G39" s="110" t="s">
        <v>9</v>
      </c>
      <c r="H39" s="105">
        <v>44711</v>
      </c>
      <c r="K39" s="112"/>
      <c r="L39" s="113"/>
      <c r="M39" s="114"/>
      <c r="N39" s="115"/>
    </row>
    <row r="40" spans="1:14" s="111" customFormat="1" ht="28.5" customHeight="1" x14ac:dyDescent="0.2">
      <c r="A40" s="105">
        <v>44684</v>
      </c>
      <c r="B40" s="106" t="s">
        <v>223</v>
      </c>
      <c r="C40" s="107" t="s">
        <v>178</v>
      </c>
      <c r="D40" s="107" t="s">
        <v>122</v>
      </c>
      <c r="E40" s="108">
        <v>221601</v>
      </c>
      <c r="F40" s="109">
        <v>139328.97</v>
      </c>
      <c r="G40" s="110" t="s">
        <v>9</v>
      </c>
      <c r="H40" s="105">
        <v>44711</v>
      </c>
      <c r="K40" s="112"/>
      <c r="L40" s="113"/>
      <c r="M40" s="114"/>
      <c r="N40" s="115"/>
    </row>
    <row r="41" spans="1:14" s="111" customFormat="1" ht="28.5" customHeight="1" x14ac:dyDescent="0.2">
      <c r="A41" s="105">
        <v>44672</v>
      </c>
      <c r="B41" s="106" t="s">
        <v>224</v>
      </c>
      <c r="C41" s="107" t="s">
        <v>179</v>
      </c>
      <c r="D41" s="107" t="s">
        <v>122</v>
      </c>
      <c r="E41" s="108">
        <v>222101</v>
      </c>
      <c r="F41" s="109">
        <v>92777.5</v>
      </c>
      <c r="G41" s="110" t="s">
        <v>9</v>
      </c>
      <c r="H41" s="105">
        <v>44692</v>
      </c>
      <c r="K41" s="112"/>
      <c r="L41" s="113"/>
      <c r="M41" s="114"/>
      <c r="N41" s="115"/>
    </row>
    <row r="42" spans="1:14" s="111" customFormat="1" ht="28.5" customHeight="1" x14ac:dyDescent="0.2">
      <c r="A42" s="105">
        <v>44663</v>
      </c>
      <c r="B42" s="106" t="s">
        <v>225</v>
      </c>
      <c r="C42" s="107" t="s">
        <v>180</v>
      </c>
      <c r="D42" s="107" t="s">
        <v>122</v>
      </c>
      <c r="E42" s="108">
        <v>222101</v>
      </c>
      <c r="F42" s="109">
        <v>35400</v>
      </c>
      <c r="G42" s="110" t="s">
        <v>9</v>
      </c>
      <c r="H42" s="105">
        <v>44688</v>
      </c>
      <c r="K42" s="112"/>
      <c r="L42" s="113"/>
      <c r="M42" s="114"/>
      <c r="N42" s="115"/>
    </row>
    <row r="43" spans="1:14" s="111" customFormat="1" ht="28.5" customHeight="1" x14ac:dyDescent="0.2">
      <c r="A43" s="105">
        <v>44652</v>
      </c>
      <c r="B43" s="106" t="s">
        <v>166</v>
      </c>
      <c r="C43" s="107" t="s">
        <v>147</v>
      </c>
      <c r="D43" s="107" t="s">
        <v>122</v>
      </c>
      <c r="E43" s="108">
        <v>227201</v>
      </c>
      <c r="F43" s="109">
        <v>64546</v>
      </c>
      <c r="G43" s="110" t="s">
        <v>9</v>
      </c>
      <c r="H43" s="105">
        <v>44681</v>
      </c>
      <c r="K43" s="112"/>
      <c r="L43" s="113"/>
      <c r="M43" s="114"/>
      <c r="N43" s="115"/>
    </row>
    <row r="44" spans="1:14" s="111" customFormat="1" ht="28.5" customHeight="1" x14ac:dyDescent="0.2">
      <c r="A44" s="105">
        <v>44670</v>
      </c>
      <c r="B44" s="106" t="s">
        <v>226</v>
      </c>
      <c r="C44" s="107" t="s">
        <v>24</v>
      </c>
      <c r="D44" s="107" t="s">
        <v>122</v>
      </c>
      <c r="E44" s="108">
        <v>227106</v>
      </c>
      <c r="F44" s="109">
        <v>130744</v>
      </c>
      <c r="G44" s="110" t="s">
        <v>9</v>
      </c>
      <c r="H44" s="105">
        <v>44696</v>
      </c>
      <c r="K44" s="112"/>
      <c r="L44" s="113"/>
      <c r="M44" s="114"/>
      <c r="N44" s="115"/>
    </row>
    <row r="45" spans="1:14" s="111" customFormat="1" ht="28.5" customHeight="1" x14ac:dyDescent="0.2">
      <c r="A45" s="105">
        <v>44683</v>
      </c>
      <c r="B45" s="106" t="s">
        <v>143</v>
      </c>
      <c r="C45" s="107" t="s">
        <v>24</v>
      </c>
      <c r="D45" s="107" t="s">
        <v>122</v>
      </c>
      <c r="E45" s="108">
        <v>227201</v>
      </c>
      <c r="F45" s="109">
        <v>64546</v>
      </c>
      <c r="G45" s="110" t="s">
        <v>9</v>
      </c>
      <c r="H45" s="105">
        <v>44710</v>
      </c>
      <c r="K45" s="112"/>
      <c r="L45" s="113"/>
      <c r="M45" s="114"/>
      <c r="N45" s="115"/>
    </row>
    <row r="46" spans="1:14" s="111" customFormat="1" ht="28.5" customHeight="1" x14ac:dyDescent="0.2">
      <c r="A46" s="105">
        <v>44645</v>
      </c>
      <c r="B46" s="106" t="s">
        <v>159</v>
      </c>
      <c r="C46" s="107" t="s">
        <v>154</v>
      </c>
      <c r="D46" s="107" t="s">
        <v>122</v>
      </c>
      <c r="E46" s="108">
        <v>224101</v>
      </c>
      <c r="F46" s="109">
        <v>5460</v>
      </c>
      <c r="G46" s="110" t="s">
        <v>9</v>
      </c>
      <c r="H46" s="105">
        <v>44676</v>
      </c>
      <c r="K46" s="112"/>
      <c r="L46" s="113"/>
      <c r="M46" s="114"/>
      <c r="N46" s="115"/>
    </row>
    <row r="47" spans="1:14" s="111" customFormat="1" ht="28.5" customHeight="1" x14ac:dyDescent="0.2">
      <c r="A47" s="105">
        <v>44678</v>
      </c>
      <c r="B47" s="106" t="s">
        <v>269</v>
      </c>
      <c r="C47" s="107" t="s">
        <v>181</v>
      </c>
      <c r="D47" s="107" t="s">
        <v>122</v>
      </c>
      <c r="E47" s="108">
        <v>224101</v>
      </c>
      <c r="F47" s="109">
        <v>6425</v>
      </c>
      <c r="G47" s="110" t="s">
        <v>9</v>
      </c>
      <c r="H47" s="105">
        <v>44708</v>
      </c>
      <c r="K47" s="112"/>
      <c r="L47" s="113"/>
      <c r="M47" s="114"/>
      <c r="N47" s="115"/>
    </row>
    <row r="48" spans="1:14" s="111" customFormat="1" ht="28.5" customHeight="1" x14ac:dyDescent="0.2">
      <c r="A48" s="105">
        <v>44662</v>
      </c>
      <c r="B48" s="106" t="s">
        <v>227</v>
      </c>
      <c r="C48" s="107" t="s">
        <v>39</v>
      </c>
      <c r="D48" s="107" t="s">
        <v>266</v>
      </c>
      <c r="E48" s="108">
        <v>225101</v>
      </c>
      <c r="F48" s="109">
        <v>49249.39</v>
      </c>
      <c r="G48" s="110" t="s">
        <v>9</v>
      </c>
      <c r="H48" s="105">
        <v>44682</v>
      </c>
      <c r="K48" s="112"/>
      <c r="L48" s="113"/>
      <c r="M48" s="114"/>
      <c r="N48" s="115"/>
    </row>
    <row r="49" spans="1:14" s="111" customFormat="1" ht="28.5" customHeight="1" x14ac:dyDescent="0.2">
      <c r="A49" s="105">
        <v>44679</v>
      </c>
      <c r="B49" s="106" t="s">
        <v>228</v>
      </c>
      <c r="C49" s="107" t="s">
        <v>182</v>
      </c>
      <c r="D49" s="107" t="s">
        <v>122</v>
      </c>
      <c r="E49" s="108">
        <v>228702</v>
      </c>
      <c r="F49" s="109">
        <v>59590</v>
      </c>
      <c r="G49" s="110" t="s">
        <v>9</v>
      </c>
      <c r="H49" s="105">
        <v>44699</v>
      </c>
      <c r="K49" s="112"/>
      <c r="L49" s="113"/>
      <c r="M49" s="114"/>
      <c r="N49" s="115"/>
    </row>
    <row r="50" spans="1:14" s="111" customFormat="1" ht="28.5" customHeight="1" x14ac:dyDescent="0.2">
      <c r="A50" s="105">
        <v>44680</v>
      </c>
      <c r="B50" s="106" t="s">
        <v>229</v>
      </c>
      <c r="C50" s="107" t="s">
        <v>40</v>
      </c>
      <c r="D50" s="107" t="s">
        <v>122</v>
      </c>
      <c r="E50" s="108">
        <v>228501</v>
      </c>
      <c r="F50" s="109">
        <v>7080</v>
      </c>
      <c r="G50" s="110" t="s">
        <v>9</v>
      </c>
      <c r="H50" s="105">
        <v>44710</v>
      </c>
      <c r="K50" s="112"/>
      <c r="L50" s="113"/>
      <c r="M50" s="114"/>
      <c r="N50" s="115"/>
    </row>
    <row r="51" spans="1:14" s="111" customFormat="1" ht="28.5" customHeight="1" x14ac:dyDescent="0.2">
      <c r="A51" s="105">
        <v>44671</v>
      </c>
      <c r="B51" s="106" t="s">
        <v>230</v>
      </c>
      <c r="C51" s="107" t="s">
        <v>183</v>
      </c>
      <c r="D51" s="107" t="s">
        <v>270</v>
      </c>
      <c r="E51" s="108">
        <v>225801</v>
      </c>
      <c r="F51" s="109">
        <v>719681.83</v>
      </c>
      <c r="G51" s="110" t="s">
        <v>9</v>
      </c>
      <c r="H51" s="105">
        <v>44682</v>
      </c>
      <c r="K51" s="112"/>
      <c r="L51" s="113"/>
      <c r="M51" s="114"/>
      <c r="N51" s="115"/>
    </row>
    <row r="52" spans="1:14" s="111" customFormat="1" ht="28.5" customHeight="1" x14ac:dyDescent="0.2">
      <c r="A52" s="105">
        <v>41641</v>
      </c>
      <c r="B52" s="106" t="s">
        <v>101</v>
      </c>
      <c r="C52" s="107" t="s">
        <v>8</v>
      </c>
      <c r="D52" s="107" t="s">
        <v>122</v>
      </c>
      <c r="E52" s="108">
        <v>227101</v>
      </c>
      <c r="F52" s="109">
        <v>11600</v>
      </c>
      <c r="G52" s="110" t="s">
        <v>9</v>
      </c>
      <c r="H52" s="105">
        <v>41672</v>
      </c>
      <c r="K52" s="112"/>
      <c r="L52" s="113"/>
      <c r="M52" s="114"/>
      <c r="N52" s="115"/>
    </row>
    <row r="53" spans="1:14" s="111" customFormat="1" ht="28.5" customHeight="1" x14ac:dyDescent="0.2">
      <c r="A53" s="105">
        <v>41672</v>
      </c>
      <c r="B53" s="106" t="s">
        <v>102</v>
      </c>
      <c r="C53" s="107" t="s">
        <v>8</v>
      </c>
      <c r="D53" s="107" t="s">
        <v>122</v>
      </c>
      <c r="E53" s="108">
        <v>227101</v>
      </c>
      <c r="F53" s="109">
        <v>11600</v>
      </c>
      <c r="G53" s="110" t="s">
        <v>9</v>
      </c>
      <c r="H53" s="105">
        <v>41715</v>
      </c>
      <c r="K53" s="112"/>
      <c r="L53" s="113"/>
      <c r="M53" s="114"/>
      <c r="N53" s="115"/>
    </row>
    <row r="54" spans="1:14" s="111" customFormat="1" ht="28.5" customHeight="1" x14ac:dyDescent="0.2">
      <c r="A54" s="105">
        <v>41702</v>
      </c>
      <c r="B54" s="106" t="s">
        <v>103</v>
      </c>
      <c r="C54" s="107" t="s">
        <v>8</v>
      </c>
      <c r="D54" s="107" t="s">
        <v>122</v>
      </c>
      <c r="E54" s="108">
        <v>227101</v>
      </c>
      <c r="F54" s="109">
        <v>11600</v>
      </c>
      <c r="G54" s="110" t="s">
        <v>9</v>
      </c>
      <c r="H54" s="105">
        <v>41746</v>
      </c>
      <c r="K54" s="112"/>
      <c r="L54" s="113"/>
      <c r="M54" s="114"/>
      <c r="N54" s="115"/>
    </row>
    <row r="55" spans="1:14" s="111" customFormat="1" ht="28.5" customHeight="1" x14ac:dyDescent="0.2">
      <c r="A55" s="105">
        <v>41737</v>
      </c>
      <c r="B55" s="106" t="s">
        <v>104</v>
      </c>
      <c r="C55" s="107" t="s">
        <v>8</v>
      </c>
      <c r="D55" s="107" t="s">
        <v>122</v>
      </c>
      <c r="E55" s="108">
        <v>227101</v>
      </c>
      <c r="F55" s="109">
        <v>11600</v>
      </c>
      <c r="G55" s="110" t="s">
        <v>9</v>
      </c>
      <c r="H55" s="105">
        <v>41776</v>
      </c>
      <c r="K55" s="112"/>
      <c r="L55" s="113"/>
      <c r="M55" s="114"/>
      <c r="N55" s="115"/>
    </row>
    <row r="56" spans="1:14" s="111" customFormat="1" ht="28.5" customHeight="1" x14ac:dyDescent="0.2">
      <c r="A56" s="105">
        <v>41766</v>
      </c>
      <c r="B56" s="106" t="s">
        <v>105</v>
      </c>
      <c r="C56" s="107" t="s">
        <v>8</v>
      </c>
      <c r="D56" s="107" t="s">
        <v>122</v>
      </c>
      <c r="E56" s="108">
        <v>227101</v>
      </c>
      <c r="F56" s="109">
        <v>11600</v>
      </c>
      <c r="G56" s="110" t="s">
        <v>9</v>
      </c>
      <c r="H56" s="105">
        <v>41807</v>
      </c>
      <c r="K56" s="112"/>
      <c r="L56" s="113"/>
      <c r="M56" s="114"/>
      <c r="N56" s="115"/>
    </row>
    <row r="57" spans="1:14" s="111" customFormat="1" ht="28.5" customHeight="1" x14ac:dyDescent="0.2">
      <c r="A57" s="105">
        <v>41800</v>
      </c>
      <c r="B57" s="106" t="s">
        <v>106</v>
      </c>
      <c r="C57" s="107" t="s">
        <v>8</v>
      </c>
      <c r="D57" s="107" t="s">
        <v>122</v>
      </c>
      <c r="E57" s="108">
        <v>227101</v>
      </c>
      <c r="F57" s="109">
        <v>11600</v>
      </c>
      <c r="G57" s="110" t="s">
        <v>9</v>
      </c>
      <c r="H57" s="105">
        <v>41837</v>
      </c>
      <c r="K57" s="112"/>
      <c r="L57" s="113"/>
      <c r="M57" s="114"/>
      <c r="N57" s="115"/>
    </row>
    <row r="58" spans="1:14" s="111" customFormat="1" ht="28.5" customHeight="1" x14ac:dyDescent="0.2">
      <c r="A58" s="105">
        <v>41834</v>
      </c>
      <c r="B58" s="106" t="s">
        <v>107</v>
      </c>
      <c r="C58" s="107" t="s">
        <v>8</v>
      </c>
      <c r="D58" s="107" t="s">
        <v>122</v>
      </c>
      <c r="E58" s="108">
        <v>227101</v>
      </c>
      <c r="F58" s="109">
        <v>11600</v>
      </c>
      <c r="G58" s="110" t="s">
        <v>9</v>
      </c>
      <c r="H58" s="105">
        <v>41868</v>
      </c>
      <c r="K58" s="112"/>
      <c r="L58" s="113"/>
      <c r="M58" s="114"/>
      <c r="N58" s="115"/>
    </row>
    <row r="59" spans="1:14" s="111" customFormat="1" ht="28.5" customHeight="1" x14ac:dyDescent="0.2">
      <c r="A59" s="105">
        <v>41856</v>
      </c>
      <c r="B59" s="106" t="s">
        <v>108</v>
      </c>
      <c r="C59" s="107" t="s">
        <v>8</v>
      </c>
      <c r="D59" s="107" t="s">
        <v>122</v>
      </c>
      <c r="E59" s="108">
        <v>227101</v>
      </c>
      <c r="F59" s="109">
        <v>11600</v>
      </c>
      <c r="G59" s="110" t="s">
        <v>9</v>
      </c>
      <c r="H59" s="105">
        <v>41899</v>
      </c>
      <c r="K59" s="112"/>
      <c r="L59" s="113"/>
      <c r="M59" s="114"/>
      <c r="N59" s="115"/>
    </row>
    <row r="60" spans="1:14" s="111" customFormat="1" ht="28.5" customHeight="1" x14ac:dyDescent="0.2">
      <c r="A60" s="105">
        <v>41899</v>
      </c>
      <c r="B60" s="106" t="s">
        <v>109</v>
      </c>
      <c r="C60" s="107" t="s">
        <v>8</v>
      </c>
      <c r="D60" s="107" t="s">
        <v>122</v>
      </c>
      <c r="E60" s="108">
        <v>227101</v>
      </c>
      <c r="F60" s="109">
        <v>11600</v>
      </c>
      <c r="G60" s="110" t="s">
        <v>9</v>
      </c>
      <c r="H60" s="105">
        <v>41929</v>
      </c>
      <c r="K60" s="112"/>
      <c r="L60" s="113"/>
      <c r="M60" s="114"/>
      <c r="N60" s="115"/>
    </row>
    <row r="61" spans="1:14" s="111" customFormat="1" ht="28.5" customHeight="1" x14ac:dyDescent="0.2">
      <c r="A61" s="105">
        <v>41915</v>
      </c>
      <c r="B61" s="106" t="s">
        <v>110</v>
      </c>
      <c r="C61" s="107" t="s">
        <v>8</v>
      </c>
      <c r="D61" s="107" t="s">
        <v>122</v>
      </c>
      <c r="E61" s="108">
        <v>227101</v>
      </c>
      <c r="F61" s="109">
        <v>11600</v>
      </c>
      <c r="G61" s="110" t="s">
        <v>9</v>
      </c>
      <c r="H61" s="105">
        <v>41960</v>
      </c>
      <c r="K61" s="112"/>
      <c r="L61" s="113"/>
      <c r="M61" s="114"/>
      <c r="N61" s="115"/>
    </row>
    <row r="62" spans="1:14" s="111" customFormat="1" ht="28.5" customHeight="1" x14ac:dyDescent="0.2">
      <c r="A62" s="105">
        <v>41947</v>
      </c>
      <c r="B62" s="106" t="s">
        <v>111</v>
      </c>
      <c r="C62" s="107" t="s">
        <v>8</v>
      </c>
      <c r="D62" s="107" t="s">
        <v>122</v>
      </c>
      <c r="E62" s="108">
        <v>227101</v>
      </c>
      <c r="F62" s="109">
        <v>11600</v>
      </c>
      <c r="G62" s="110" t="s">
        <v>9</v>
      </c>
      <c r="H62" s="105">
        <v>41990</v>
      </c>
      <c r="K62" s="112"/>
      <c r="L62" s="113"/>
      <c r="M62" s="114"/>
      <c r="N62" s="115"/>
    </row>
    <row r="63" spans="1:14" s="111" customFormat="1" ht="28.5" customHeight="1" x14ac:dyDescent="0.2">
      <c r="A63" s="105">
        <v>41975</v>
      </c>
      <c r="B63" s="106" t="s">
        <v>112</v>
      </c>
      <c r="C63" s="107" t="s">
        <v>8</v>
      </c>
      <c r="D63" s="107" t="s">
        <v>122</v>
      </c>
      <c r="E63" s="108">
        <v>227101</v>
      </c>
      <c r="F63" s="109">
        <v>11600</v>
      </c>
      <c r="G63" s="110" t="s">
        <v>9</v>
      </c>
      <c r="H63" s="105">
        <v>42021</v>
      </c>
      <c r="K63" s="112"/>
      <c r="L63" s="113"/>
      <c r="M63" s="114"/>
      <c r="N63" s="115"/>
    </row>
    <row r="64" spans="1:14" s="111" customFormat="1" ht="28.5" customHeight="1" x14ac:dyDescent="0.2">
      <c r="A64" s="105">
        <v>42011</v>
      </c>
      <c r="B64" s="106" t="s">
        <v>113</v>
      </c>
      <c r="C64" s="107" t="s">
        <v>8</v>
      </c>
      <c r="D64" s="107" t="s">
        <v>122</v>
      </c>
      <c r="E64" s="108">
        <v>227101</v>
      </c>
      <c r="F64" s="109">
        <v>11600</v>
      </c>
      <c r="G64" s="110" t="s">
        <v>9</v>
      </c>
      <c r="H64" s="105">
        <v>42052</v>
      </c>
      <c r="K64" s="112"/>
      <c r="L64" s="113"/>
      <c r="M64" s="114"/>
      <c r="N64" s="115"/>
    </row>
    <row r="65" spans="1:14" s="111" customFormat="1" ht="28.5" customHeight="1" x14ac:dyDescent="0.2">
      <c r="A65" s="105">
        <v>42038</v>
      </c>
      <c r="B65" s="106" t="s">
        <v>114</v>
      </c>
      <c r="C65" s="107" t="s">
        <v>8</v>
      </c>
      <c r="D65" s="107" t="s">
        <v>122</v>
      </c>
      <c r="E65" s="108">
        <v>227101</v>
      </c>
      <c r="F65" s="109">
        <v>11600</v>
      </c>
      <c r="G65" s="110" t="s">
        <v>9</v>
      </c>
      <c r="H65" s="105">
        <v>42080</v>
      </c>
      <c r="K65" s="112"/>
      <c r="L65" s="113"/>
      <c r="M65" s="114"/>
      <c r="N65" s="115"/>
    </row>
    <row r="66" spans="1:14" s="111" customFormat="1" ht="28.5" customHeight="1" x14ac:dyDescent="0.2">
      <c r="A66" s="105">
        <v>42066</v>
      </c>
      <c r="B66" s="106" t="s">
        <v>115</v>
      </c>
      <c r="C66" s="107" t="s">
        <v>8</v>
      </c>
      <c r="D66" s="107" t="s">
        <v>122</v>
      </c>
      <c r="E66" s="108">
        <v>227101</v>
      </c>
      <c r="F66" s="109">
        <v>11600</v>
      </c>
      <c r="G66" s="110" t="s">
        <v>9</v>
      </c>
      <c r="H66" s="105">
        <v>42115</v>
      </c>
      <c r="K66" s="112"/>
      <c r="L66" s="113"/>
      <c r="M66" s="114"/>
      <c r="N66" s="115"/>
    </row>
    <row r="67" spans="1:14" s="111" customFormat="1" ht="28.5" customHeight="1" x14ac:dyDescent="0.2">
      <c r="A67" s="105">
        <v>42101</v>
      </c>
      <c r="B67" s="106" t="s">
        <v>116</v>
      </c>
      <c r="C67" s="107" t="s">
        <v>8</v>
      </c>
      <c r="D67" s="107" t="s">
        <v>122</v>
      </c>
      <c r="E67" s="108">
        <v>227101</v>
      </c>
      <c r="F67" s="109">
        <v>11600</v>
      </c>
      <c r="G67" s="110" t="s">
        <v>9</v>
      </c>
      <c r="H67" s="105">
        <v>42140</v>
      </c>
      <c r="K67" s="112"/>
      <c r="L67" s="113"/>
      <c r="M67" s="114"/>
      <c r="N67" s="115"/>
    </row>
    <row r="68" spans="1:14" s="111" customFormat="1" ht="28.5" customHeight="1" x14ac:dyDescent="0.2">
      <c r="A68" s="105">
        <v>42129</v>
      </c>
      <c r="B68" s="106" t="s">
        <v>117</v>
      </c>
      <c r="C68" s="107" t="s">
        <v>8</v>
      </c>
      <c r="D68" s="107" t="s">
        <v>122</v>
      </c>
      <c r="E68" s="108">
        <v>227101</v>
      </c>
      <c r="F68" s="109">
        <v>11600</v>
      </c>
      <c r="G68" s="110" t="s">
        <v>9</v>
      </c>
      <c r="H68" s="105">
        <v>42171</v>
      </c>
      <c r="K68" s="112"/>
      <c r="L68" s="113"/>
      <c r="M68" s="114"/>
      <c r="N68" s="115"/>
    </row>
    <row r="69" spans="1:14" s="111" customFormat="1" ht="28.5" customHeight="1" x14ac:dyDescent="0.2">
      <c r="A69" s="105">
        <v>42163</v>
      </c>
      <c r="B69" s="106" t="s">
        <v>118</v>
      </c>
      <c r="C69" s="107" t="s">
        <v>8</v>
      </c>
      <c r="D69" s="107" t="s">
        <v>122</v>
      </c>
      <c r="E69" s="108">
        <v>227101</v>
      </c>
      <c r="F69" s="109">
        <v>11600</v>
      </c>
      <c r="G69" s="110" t="s">
        <v>9</v>
      </c>
      <c r="H69" s="105">
        <v>42186</v>
      </c>
      <c r="K69" s="112"/>
      <c r="L69" s="113"/>
      <c r="M69" s="114"/>
      <c r="N69" s="115"/>
    </row>
    <row r="70" spans="1:14" s="111" customFormat="1" ht="28.5" customHeight="1" x14ac:dyDescent="0.2">
      <c r="A70" s="105">
        <v>44651</v>
      </c>
      <c r="B70" s="106" t="s">
        <v>161</v>
      </c>
      <c r="C70" s="107" t="s">
        <v>68</v>
      </c>
      <c r="D70" s="107" t="s">
        <v>122</v>
      </c>
      <c r="E70" s="108">
        <v>228702</v>
      </c>
      <c r="F70" s="109">
        <v>3000</v>
      </c>
      <c r="G70" s="110" t="s">
        <v>9</v>
      </c>
      <c r="H70" s="105">
        <v>44669</v>
      </c>
      <c r="K70" s="112"/>
      <c r="L70" s="113"/>
      <c r="M70" s="114"/>
      <c r="N70" s="115"/>
    </row>
    <row r="71" spans="1:14" s="111" customFormat="1" ht="28.5" customHeight="1" x14ac:dyDescent="0.2">
      <c r="A71" s="105">
        <v>44644</v>
      </c>
      <c r="B71" s="106" t="s">
        <v>157</v>
      </c>
      <c r="C71" s="107" t="s">
        <v>152</v>
      </c>
      <c r="D71" s="107" t="s">
        <v>122</v>
      </c>
      <c r="E71" s="108">
        <v>225901</v>
      </c>
      <c r="F71" s="109">
        <v>294200.55</v>
      </c>
      <c r="G71" s="110" t="s">
        <v>9</v>
      </c>
      <c r="H71" s="105">
        <v>44675</v>
      </c>
      <c r="K71" s="112"/>
      <c r="L71" s="113"/>
      <c r="M71" s="114"/>
      <c r="N71" s="115"/>
    </row>
    <row r="72" spans="1:14" s="111" customFormat="1" ht="28.5" customHeight="1" x14ac:dyDescent="0.2">
      <c r="A72" s="105">
        <v>41379</v>
      </c>
      <c r="B72" s="106" t="s">
        <v>119</v>
      </c>
      <c r="C72" s="107" t="s">
        <v>16</v>
      </c>
      <c r="D72" s="107" t="s">
        <v>122</v>
      </c>
      <c r="E72" s="108">
        <v>233201</v>
      </c>
      <c r="F72" s="109">
        <v>755.2</v>
      </c>
      <c r="G72" s="110" t="s">
        <v>9</v>
      </c>
      <c r="H72" s="105">
        <v>43596</v>
      </c>
      <c r="K72" s="112"/>
      <c r="L72" s="113"/>
      <c r="M72" s="114"/>
      <c r="N72" s="115"/>
    </row>
    <row r="73" spans="1:14" s="111" customFormat="1" ht="28.5" customHeight="1" x14ac:dyDescent="0.2">
      <c r="A73" s="105">
        <v>44652</v>
      </c>
      <c r="B73" s="106" t="s">
        <v>163</v>
      </c>
      <c r="C73" s="107" t="s">
        <v>32</v>
      </c>
      <c r="D73" s="107" t="s">
        <v>136</v>
      </c>
      <c r="E73" s="108">
        <v>225304</v>
      </c>
      <c r="F73" s="109">
        <v>13609.53</v>
      </c>
      <c r="G73" s="110" t="s">
        <v>9</v>
      </c>
      <c r="H73" s="105">
        <v>44665</v>
      </c>
      <c r="K73" s="112"/>
      <c r="L73" s="113"/>
      <c r="M73" s="114"/>
      <c r="N73" s="115"/>
    </row>
    <row r="74" spans="1:14" s="111" customFormat="1" ht="28.5" customHeight="1" x14ac:dyDescent="0.2">
      <c r="A74" s="105">
        <v>44677</v>
      </c>
      <c r="B74" s="106" t="s">
        <v>231</v>
      </c>
      <c r="C74" s="107" t="s">
        <v>184</v>
      </c>
      <c r="D74" s="107" t="s">
        <v>136</v>
      </c>
      <c r="E74" s="108">
        <v>225304</v>
      </c>
      <c r="F74" s="109">
        <v>13609.53</v>
      </c>
      <c r="G74" s="110" t="s">
        <v>9</v>
      </c>
      <c r="H74" s="105">
        <v>44689</v>
      </c>
      <c r="K74" s="112"/>
      <c r="L74" s="113"/>
      <c r="M74" s="114"/>
      <c r="N74" s="115"/>
    </row>
    <row r="75" spans="1:14" s="111" customFormat="1" ht="28.5" customHeight="1" x14ac:dyDescent="0.2">
      <c r="A75" s="105">
        <v>44670</v>
      </c>
      <c r="B75" s="106" t="s">
        <v>144</v>
      </c>
      <c r="C75" s="107" t="s">
        <v>185</v>
      </c>
      <c r="D75" s="107" t="s">
        <v>122</v>
      </c>
      <c r="E75" s="108">
        <v>271201</v>
      </c>
      <c r="F75" s="109">
        <v>601891.87</v>
      </c>
      <c r="G75" s="110" t="s">
        <v>9</v>
      </c>
      <c r="H75" s="105">
        <v>44699</v>
      </c>
      <c r="K75" s="112"/>
      <c r="L75" s="113"/>
      <c r="M75" s="114"/>
      <c r="N75" s="115"/>
    </row>
    <row r="76" spans="1:14" s="111" customFormat="1" ht="28.5" customHeight="1" x14ac:dyDescent="0.2">
      <c r="A76" s="105">
        <v>44653</v>
      </c>
      <c r="B76" s="106" t="s">
        <v>232</v>
      </c>
      <c r="C76" s="107" t="s">
        <v>186</v>
      </c>
      <c r="D76" s="107" t="s">
        <v>122</v>
      </c>
      <c r="E76" s="108">
        <v>225901</v>
      </c>
      <c r="F76" s="109">
        <v>831900</v>
      </c>
      <c r="G76" s="110" t="s">
        <v>9</v>
      </c>
      <c r="H76" s="105">
        <v>44683</v>
      </c>
      <c r="K76" s="112"/>
      <c r="L76" s="113"/>
      <c r="M76" s="114"/>
      <c r="N76" s="115"/>
    </row>
    <row r="77" spans="1:14" s="111" customFormat="1" ht="28.5" customHeight="1" x14ac:dyDescent="0.2">
      <c r="A77" s="105">
        <v>44644</v>
      </c>
      <c r="B77" s="106" t="s">
        <v>150</v>
      </c>
      <c r="C77" s="107" t="s">
        <v>139</v>
      </c>
      <c r="D77" s="107" t="s">
        <v>137</v>
      </c>
      <c r="E77" s="108">
        <v>227202</v>
      </c>
      <c r="F77" s="109">
        <v>28399.73</v>
      </c>
      <c r="G77" s="110" t="s">
        <v>9</v>
      </c>
      <c r="H77" s="105">
        <v>44675</v>
      </c>
      <c r="K77" s="112"/>
      <c r="L77" s="113"/>
      <c r="M77" s="114"/>
      <c r="N77" s="115"/>
    </row>
    <row r="78" spans="1:14" s="111" customFormat="1" ht="28.5" customHeight="1" x14ac:dyDescent="0.2">
      <c r="A78" s="105">
        <v>44677</v>
      </c>
      <c r="B78" s="106" t="s">
        <v>233</v>
      </c>
      <c r="C78" s="107" t="s">
        <v>187</v>
      </c>
      <c r="D78" s="107" t="s">
        <v>137</v>
      </c>
      <c r="E78" s="108">
        <v>227202</v>
      </c>
      <c r="F78" s="109">
        <v>28399.73</v>
      </c>
      <c r="G78" s="110" t="s">
        <v>9</v>
      </c>
      <c r="H78" s="105">
        <v>44707</v>
      </c>
      <c r="K78" s="112"/>
      <c r="L78" s="113"/>
      <c r="M78" s="114"/>
      <c r="N78" s="115"/>
    </row>
    <row r="79" spans="1:14" s="111" customFormat="1" ht="28.5" customHeight="1" x14ac:dyDescent="0.2">
      <c r="A79" s="105">
        <v>44652</v>
      </c>
      <c r="B79" s="106" t="s">
        <v>234</v>
      </c>
      <c r="C79" s="107" t="s">
        <v>188</v>
      </c>
      <c r="D79" s="107" t="s">
        <v>137</v>
      </c>
      <c r="E79" s="108">
        <v>227208</v>
      </c>
      <c r="F79" s="109">
        <v>11097.9</v>
      </c>
      <c r="G79" s="110" t="s">
        <v>9</v>
      </c>
      <c r="H79" s="105">
        <v>44682</v>
      </c>
      <c r="K79" s="112"/>
      <c r="L79" s="113"/>
      <c r="M79" s="114"/>
      <c r="N79" s="115"/>
    </row>
    <row r="80" spans="1:14" s="111" customFormat="1" ht="28.5" customHeight="1" x14ac:dyDescent="0.2">
      <c r="A80" s="105">
        <v>44655</v>
      </c>
      <c r="B80" s="106" t="s">
        <v>235</v>
      </c>
      <c r="C80" s="107" t="s">
        <v>189</v>
      </c>
      <c r="D80" s="107" t="s">
        <v>122</v>
      </c>
      <c r="E80" s="108">
        <v>225901</v>
      </c>
      <c r="F80" s="109">
        <v>691326.6</v>
      </c>
      <c r="G80" s="110" t="s">
        <v>9</v>
      </c>
      <c r="H80" s="105">
        <v>44685</v>
      </c>
      <c r="K80" s="112"/>
      <c r="L80" s="113"/>
      <c r="M80" s="114"/>
      <c r="N80" s="115"/>
    </row>
    <row r="81" spans="1:14" s="111" customFormat="1" ht="28.5" customHeight="1" x14ac:dyDescent="0.2">
      <c r="A81" s="105">
        <v>44655</v>
      </c>
      <c r="B81" s="106" t="s">
        <v>236</v>
      </c>
      <c r="C81" s="107" t="s">
        <v>190</v>
      </c>
      <c r="D81" s="107" t="s">
        <v>142</v>
      </c>
      <c r="E81" s="108">
        <v>225101</v>
      </c>
      <c r="F81" s="109">
        <v>70800</v>
      </c>
      <c r="G81" s="110" t="s">
        <v>9</v>
      </c>
      <c r="H81" s="105">
        <v>44682</v>
      </c>
      <c r="K81" s="112"/>
      <c r="L81" s="113"/>
      <c r="M81" s="114"/>
      <c r="N81" s="115"/>
    </row>
    <row r="82" spans="1:14" s="111" customFormat="1" ht="28.5" customHeight="1" x14ac:dyDescent="0.2">
      <c r="A82" s="105">
        <v>44655</v>
      </c>
      <c r="B82" s="106" t="s">
        <v>237</v>
      </c>
      <c r="C82" s="107" t="s">
        <v>190</v>
      </c>
      <c r="D82" s="107" t="s">
        <v>122</v>
      </c>
      <c r="E82" s="108">
        <v>227101</v>
      </c>
      <c r="F82" s="109">
        <v>12000</v>
      </c>
      <c r="G82" s="110" t="s">
        <v>9</v>
      </c>
      <c r="H82" s="105">
        <v>44682</v>
      </c>
      <c r="K82" s="112"/>
      <c r="L82" s="113"/>
      <c r="M82" s="114"/>
      <c r="N82" s="115"/>
    </row>
    <row r="83" spans="1:14" s="111" customFormat="1" ht="28.5" customHeight="1" x14ac:dyDescent="0.2">
      <c r="A83" s="105">
        <v>44637</v>
      </c>
      <c r="B83" s="106" t="s">
        <v>145</v>
      </c>
      <c r="C83" s="107" t="s">
        <v>146</v>
      </c>
      <c r="D83" s="107" t="s">
        <v>122</v>
      </c>
      <c r="E83" s="108">
        <v>228702</v>
      </c>
      <c r="F83" s="109">
        <v>35990</v>
      </c>
      <c r="G83" s="110" t="s">
        <v>9</v>
      </c>
      <c r="H83" s="105">
        <v>44666</v>
      </c>
      <c r="K83" s="112"/>
      <c r="L83" s="113"/>
      <c r="M83" s="114"/>
      <c r="N83" s="115"/>
    </row>
    <row r="84" spans="1:14" s="111" customFormat="1" ht="28.5" customHeight="1" x14ac:dyDescent="0.2">
      <c r="A84" s="105">
        <v>44673</v>
      </c>
      <c r="B84" s="106" t="s">
        <v>238</v>
      </c>
      <c r="C84" s="107" t="s">
        <v>146</v>
      </c>
      <c r="D84" s="107" t="s">
        <v>122</v>
      </c>
      <c r="E84" s="108">
        <v>228702</v>
      </c>
      <c r="F84" s="109">
        <v>54280</v>
      </c>
      <c r="G84" s="110" t="s">
        <v>9</v>
      </c>
      <c r="H84" s="105">
        <v>44686</v>
      </c>
      <c r="K84" s="112"/>
      <c r="L84" s="113"/>
      <c r="M84" s="114"/>
      <c r="N84" s="115"/>
    </row>
    <row r="85" spans="1:14" s="111" customFormat="1" ht="28.5" customHeight="1" x14ac:dyDescent="0.2">
      <c r="A85" s="105">
        <v>44480</v>
      </c>
      <c r="B85" s="106" t="s">
        <v>120</v>
      </c>
      <c r="C85" s="107" t="s">
        <v>11</v>
      </c>
      <c r="D85" s="107" t="s">
        <v>122</v>
      </c>
      <c r="E85" s="108">
        <v>227101</v>
      </c>
      <c r="F85" s="109">
        <v>14500</v>
      </c>
      <c r="G85" s="110" t="s">
        <v>9</v>
      </c>
      <c r="H85" s="105">
        <v>44505</v>
      </c>
      <c r="K85" s="112"/>
      <c r="L85" s="113"/>
      <c r="M85" s="114"/>
      <c r="N85" s="115"/>
    </row>
    <row r="86" spans="1:14" s="111" customFormat="1" ht="28.5" customHeight="1" x14ac:dyDescent="0.2">
      <c r="A86" s="105">
        <v>44512</v>
      </c>
      <c r="B86" s="106" t="s">
        <v>123</v>
      </c>
      <c r="C86" s="107" t="s">
        <v>11</v>
      </c>
      <c r="D86" s="107" t="s">
        <v>125</v>
      </c>
      <c r="E86" s="108">
        <v>225101</v>
      </c>
      <c r="F86" s="109">
        <v>62721.37</v>
      </c>
      <c r="G86" s="110" t="s">
        <v>9</v>
      </c>
      <c r="H86" s="105">
        <v>44531</v>
      </c>
      <c r="K86" s="112"/>
      <c r="L86" s="113"/>
      <c r="M86" s="114"/>
      <c r="N86" s="115"/>
    </row>
    <row r="87" spans="1:14" s="111" customFormat="1" ht="28.5" customHeight="1" x14ac:dyDescent="0.2">
      <c r="A87" s="105">
        <v>44512</v>
      </c>
      <c r="B87" s="106" t="s">
        <v>124</v>
      </c>
      <c r="C87" s="107" t="s">
        <v>11</v>
      </c>
      <c r="D87" s="107" t="s">
        <v>122</v>
      </c>
      <c r="E87" s="108">
        <v>227101</v>
      </c>
      <c r="F87" s="109">
        <v>14500</v>
      </c>
      <c r="G87" s="110" t="s">
        <v>9</v>
      </c>
      <c r="H87" s="105">
        <v>44538</v>
      </c>
      <c r="K87" s="112"/>
      <c r="L87" s="113"/>
      <c r="M87" s="114"/>
      <c r="N87" s="115"/>
    </row>
    <row r="88" spans="1:14" s="111" customFormat="1" ht="28.5" customHeight="1" x14ac:dyDescent="0.2">
      <c r="A88" s="105">
        <v>44539</v>
      </c>
      <c r="B88" s="106" t="s">
        <v>126</v>
      </c>
      <c r="C88" s="107" t="s">
        <v>11</v>
      </c>
      <c r="D88" s="107" t="s">
        <v>125</v>
      </c>
      <c r="E88" s="108">
        <v>225101</v>
      </c>
      <c r="F88" s="109">
        <v>62721.37</v>
      </c>
      <c r="G88" s="110" t="s">
        <v>9</v>
      </c>
      <c r="H88" s="105">
        <v>44562</v>
      </c>
      <c r="K88" s="112"/>
      <c r="L88" s="113"/>
      <c r="M88" s="114"/>
      <c r="N88" s="115"/>
    </row>
    <row r="89" spans="1:14" s="111" customFormat="1" ht="28.5" customHeight="1" x14ac:dyDescent="0.2">
      <c r="A89" s="105">
        <v>44539</v>
      </c>
      <c r="B89" s="106" t="s">
        <v>127</v>
      </c>
      <c r="C89" s="107" t="s">
        <v>11</v>
      </c>
      <c r="D89" s="107" t="s">
        <v>122</v>
      </c>
      <c r="E89" s="108">
        <v>227101</v>
      </c>
      <c r="F89" s="109">
        <v>14500</v>
      </c>
      <c r="G89" s="110" t="s">
        <v>9</v>
      </c>
      <c r="H89" s="105">
        <v>44562</v>
      </c>
      <c r="K89" s="112"/>
      <c r="L89" s="113"/>
      <c r="M89" s="114"/>
      <c r="N89" s="115"/>
    </row>
    <row r="90" spans="1:14" s="111" customFormat="1" ht="28.5" customHeight="1" x14ac:dyDescent="0.2">
      <c r="A90" s="105">
        <v>44572</v>
      </c>
      <c r="B90" s="106" t="s">
        <v>128</v>
      </c>
      <c r="C90" s="107" t="s">
        <v>11</v>
      </c>
      <c r="D90" s="107" t="s">
        <v>125</v>
      </c>
      <c r="E90" s="108">
        <v>225101</v>
      </c>
      <c r="F90" s="109">
        <v>62721.37</v>
      </c>
      <c r="G90" s="110" t="s">
        <v>9</v>
      </c>
      <c r="H90" s="105">
        <v>44595</v>
      </c>
      <c r="K90" s="112"/>
      <c r="L90" s="113"/>
      <c r="M90" s="114"/>
      <c r="N90" s="115"/>
    </row>
    <row r="91" spans="1:14" s="111" customFormat="1" ht="28.5" customHeight="1" x14ac:dyDescent="0.2">
      <c r="A91" s="105">
        <v>44572</v>
      </c>
      <c r="B91" s="106" t="s">
        <v>129</v>
      </c>
      <c r="C91" s="107" t="s">
        <v>11</v>
      </c>
      <c r="D91" s="107" t="s">
        <v>122</v>
      </c>
      <c r="E91" s="108">
        <v>227101</v>
      </c>
      <c r="F91" s="109">
        <v>14500</v>
      </c>
      <c r="G91" s="110" t="s">
        <v>9</v>
      </c>
      <c r="H91" s="105">
        <v>44595</v>
      </c>
      <c r="K91" s="112"/>
      <c r="L91" s="113"/>
      <c r="M91" s="114"/>
      <c r="N91" s="115"/>
    </row>
    <row r="92" spans="1:14" s="111" customFormat="1" ht="28.5" customHeight="1" x14ac:dyDescent="0.2">
      <c r="A92" s="105">
        <v>44601</v>
      </c>
      <c r="B92" s="106" t="s">
        <v>133</v>
      </c>
      <c r="C92" s="107" t="s">
        <v>11</v>
      </c>
      <c r="D92" s="107" t="s">
        <v>125</v>
      </c>
      <c r="E92" s="108">
        <v>225101</v>
      </c>
      <c r="F92" s="109">
        <v>62721.37</v>
      </c>
      <c r="G92" s="110" t="s">
        <v>9</v>
      </c>
      <c r="H92" s="105">
        <v>44621</v>
      </c>
      <c r="K92" s="112"/>
      <c r="L92" s="113"/>
      <c r="M92" s="114"/>
      <c r="N92" s="115"/>
    </row>
    <row r="93" spans="1:14" s="111" customFormat="1" ht="28.5" customHeight="1" x14ac:dyDescent="0.2">
      <c r="A93" s="105">
        <v>44601</v>
      </c>
      <c r="B93" s="106" t="s">
        <v>134</v>
      </c>
      <c r="C93" s="107" t="s">
        <v>11</v>
      </c>
      <c r="D93" s="107" t="s">
        <v>122</v>
      </c>
      <c r="E93" s="108">
        <v>227101</v>
      </c>
      <c r="F93" s="109">
        <v>14500</v>
      </c>
      <c r="G93" s="110" t="s">
        <v>9</v>
      </c>
      <c r="H93" s="105">
        <v>44624</v>
      </c>
      <c r="K93" s="112"/>
      <c r="L93" s="113"/>
      <c r="M93" s="114"/>
      <c r="N93" s="115"/>
    </row>
    <row r="94" spans="1:14" s="111" customFormat="1" ht="28.5" customHeight="1" x14ac:dyDescent="0.2">
      <c r="A94" s="105">
        <v>44655</v>
      </c>
      <c r="B94" s="106" t="s">
        <v>167</v>
      </c>
      <c r="C94" s="107" t="s">
        <v>11</v>
      </c>
      <c r="D94" s="107" t="s">
        <v>125</v>
      </c>
      <c r="E94" s="108">
        <v>225101</v>
      </c>
      <c r="F94" s="109">
        <v>62721.37</v>
      </c>
      <c r="G94" s="110" t="s">
        <v>9</v>
      </c>
      <c r="H94" s="105">
        <v>44652</v>
      </c>
      <c r="K94" s="112"/>
      <c r="L94" s="113"/>
      <c r="M94" s="114"/>
      <c r="N94" s="115"/>
    </row>
    <row r="95" spans="1:14" s="111" customFormat="1" ht="28.5" customHeight="1" x14ac:dyDescent="0.2">
      <c r="A95" s="105">
        <v>44655</v>
      </c>
      <c r="B95" s="106" t="s">
        <v>168</v>
      </c>
      <c r="C95" s="107" t="s">
        <v>11</v>
      </c>
      <c r="D95" s="107" t="s">
        <v>122</v>
      </c>
      <c r="E95" s="108">
        <v>227101</v>
      </c>
      <c r="F95" s="109">
        <v>14500</v>
      </c>
      <c r="G95" s="110" t="s">
        <v>9</v>
      </c>
      <c r="H95" s="105">
        <v>44652</v>
      </c>
      <c r="K95" s="112"/>
      <c r="L95" s="113"/>
      <c r="M95" s="114"/>
      <c r="N95" s="115"/>
    </row>
    <row r="96" spans="1:14" s="111" customFormat="1" ht="28.5" customHeight="1" x14ac:dyDescent="0.2">
      <c r="A96" s="105">
        <v>44662</v>
      </c>
      <c r="B96" s="106" t="s">
        <v>239</v>
      </c>
      <c r="C96" s="107" t="s">
        <v>191</v>
      </c>
      <c r="D96" s="107" t="s">
        <v>122</v>
      </c>
      <c r="E96" s="108">
        <v>227101</v>
      </c>
      <c r="F96" s="109">
        <v>14500</v>
      </c>
      <c r="G96" s="110" t="s">
        <v>9</v>
      </c>
      <c r="H96" s="105">
        <v>44682</v>
      </c>
      <c r="K96" s="112"/>
      <c r="L96" s="113"/>
      <c r="M96" s="114"/>
      <c r="N96" s="115"/>
    </row>
    <row r="97" spans="1:14" s="111" customFormat="1" ht="28.5" customHeight="1" x14ac:dyDescent="0.2">
      <c r="A97" s="105">
        <v>44662</v>
      </c>
      <c r="B97" s="106" t="s">
        <v>240</v>
      </c>
      <c r="C97" s="107" t="s">
        <v>191</v>
      </c>
      <c r="D97" s="107" t="s">
        <v>125</v>
      </c>
      <c r="E97" s="108">
        <v>225101</v>
      </c>
      <c r="F97" s="109">
        <v>62721.37</v>
      </c>
      <c r="G97" s="110" t="s">
        <v>9</v>
      </c>
      <c r="H97" s="105">
        <v>44682</v>
      </c>
      <c r="K97" s="112"/>
      <c r="L97" s="113"/>
      <c r="M97" s="114"/>
      <c r="N97" s="115"/>
    </row>
    <row r="98" spans="1:14" s="111" customFormat="1" ht="28.5" customHeight="1" x14ac:dyDescent="0.2">
      <c r="A98" s="105">
        <v>44662</v>
      </c>
      <c r="B98" s="106" t="s">
        <v>228</v>
      </c>
      <c r="C98" s="107" t="s">
        <v>131</v>
      </c>
      <c r="D98" s="107" t="s">
        <v>132</v>
      </c>
      <c r="E98" s="108">
        <v>225101</v>
      </c>
      <c r="F98" s="109">
        <v>662759.65</v>
      </c>
      <c r="G98" s="110" t="s">
        <v>9</v>
      </c>
      <c r="H98" s="105">
        <v>44685</v>
      </c>
      <c r="K98" s="112"/>
      <c r="L98" s="113"/>
      <c r="M98" s="114"/>
      <c r="N98" s="115"/>
    </row>
    <row r="99" spans="1:14" s="111" customFormat="1" ht="28.5" customHeight="1" x14ac:dyDescent="0.2">
      <c r="A99" s="105">
        <v>44676</v>
      </c>
      <c r="B99" s="106" t="s">
        <v>241</v>
      </c>
      <c r="C99" s="107" t="s">
        <v>192</v>
      </c>
      <c r="D99" s="107" t="s">
        <v>137</v>
      </c>
      <c r="E99" s="108">
        <v>227206</v>
      </c>
      <c r="F99" s="109">
        <v>22559.74</v>
      </c>
      <c r="G99" s="110" t="s">
        <v>9</v>
      </c>
      <c r="H99" s="105">
        <v>44682</v>
      </c>
      <c r="K99" s="112"/>
      <c r="L99" s="113"/>
      <c r="M99" s="114"/>
      <c r="N99" s="115"/>
    </row>
    <row r="100" spans="1:14" s="111" customFormat="1" ht="28.5" customHeight="1" x14ac:dyDescent="0.2">
      <c r="A100" s="105">
        <v>44669</v>
      </c>
      <c r="B100" s="106" t="s">
        <v>242</v>
      </c>
      <c r="C100" s="107" t="s">
        <v>149</v>
      </c>
      <c r="D100" s="107" t="s">
        <v>122</v>
      </c>
      <c r="E100" s="108">
        <v>239201</v>
      </c>
      <c r="F100" s="109">
        <v>20192.16</v>
      </c>
      <c r="G100" s="110" t="s">
        <v>9</v>
      </c>
      <c r="H100" s="105">
        <v>44693</v>
      </c>
      <c r="K100" s="112"/>
      <c r="L100" s="113"/>
      <c r="M100" s="114"/>
      <c r="N100" s="115"/>
    </row>
    <row r="101" spans="1:14" s="111" customFormat="1" ht="28.5" customHeight="1" x14ac:dyDescent="0.2">
      <c r="A101" s="105">
        <v>44645</v>
      </c>
      <c r="B101" s="106" t="s">
        <v>158</v>
      </c>
      <c r="C101" s="107" t="s">
        <v>138</v>
      </c>
      <c r="D101" s="107" t="s">
        <v>122</v>
      </c>
      <c r="E101" s="108">
        <v>227202</v>
      </c>
      <c r="F101" s="109">
        <v>1301226.23</v>
      </c>
      <c r="G101" s="110" t="s">
        <v>9</v>
      </c>
      <c r="H101" s="105">
        <v>44674</v>
      </c>
      <c r="K101" s="112"/>
      <c r="L101" s="113"/>
      <c r="M101" s="114"/>
      <c r="N101" s="115"/>
    </row>
    <row r="102" spans="1:14" s="111" customFormat="1" ht="28.5" customHeight="1" x14ac:dyDescent="0.2">
      <c r="A102" s="105">
        <v>44679</v>
      </c>
      <c r="B102" s="106" t="s">
        <v>243</v>
      </c>
      <c r="C102" s="107" t="s">
        <v>193</v>
      </c>
      <c r="D102" s="107" t="s">
        <v>265</v>
      </c>
      <c r="E102" s="108">
        <v>261101</v>
      </c>
      <c r="F102" s="109">
        <v>31860</v>
      </c>
      <c r="G102" s="110" t="s">
        <v>9</v>
      </c>
      <c r="H102" s="105">
        <v>44709</v>
      </c>
      <c r="K102" s="112"/>
      <c r="L102" s="113"/>
      <c r="M102" s="114"/>
      <c r="N102" s="115"/>
    </row>
    <row r="103" spans="1:14" s="111" customFormat="1" ht="28.5" customHeight="1" x14ac:dyDescent="0.2">
      <c r="A103" s="105">
        <v>44658</v>
      </c>
      <c r="B103" s="106" t="s">
        <v>244</v>
      </c>
      <c r="C103" s="107" t="s">
        <v>38</v>
      </c>
      <c r="D103" s="107" t="s">
        <v>271</v>
      </c>
      <c r="E103" s="108">
        <v>225101</v>
      </c>
      <c r="F103" s="109">
        <v>35400</v>
      </c>
      <c r="G103" s="110" t="s">
        <v>9</v>
      </c>
      <c r="H103" s="105">
        <v>44682</v>
      </c>
      <c r="K103" s="112"/>
      <c r="L103" s="113"/>
      <c r="M103" s="114"/>
      <c r="N103" s="115"/>
    </row>
    <row r="104" spans="1:14" s="111" customFormat="1" ht="28.5" customHeight="1" x14ac:dyDescent="0.2">
      <c r="A104" s="105">
        <v>44658</v>
      </c>
      <c r="B104" s="106" t="s">
        <v>245</v>
      </c>
      <c r="C104" s="107" t="s">
        <v>194</v>
      </c>
      <c r="D104" s="107" t="s">
        <v>122</v>
      </c>
      <c r="E104" s="108">
        <v>231101</v>
      </c>
      <c r="F104" s="109">
        <v>12047.8</v>
      </c>
      <c r="G104" s="110" t="s">
        <v>9</v>
      </c>
      <c r="H104" s="105">
        <v>44687</v>
      </c>
      <c r="K104" s="112"/>
      <c r="L104" s="113"/>
      <c r="M104" s="114"/>
      <c r="N104" s="115"/>
    </row>
    <row r="105" spans="1:14" s="111" customFormat="1" ht="28.5" customHeight="1" x14ac:dyDescent="0.2">
      <c r="A105" s="105">
        <v>44655</v>
      </c>
      <c r="B105" s="106" t="s">
        <v>246</v>
      </c>
      <c r="C105" s="107" t="s">
        <v>195</v>
      </c>
      <c r="D105" s="107" t="s">
        <v>273</v>
      </c>
      <c r="E105" s="108">
        <v>225101</v>
      </c>
      <c r="F105" s="109">
        <v>120000</v>
      </c>
      <c r="G105" s="110" t="s">
        <v>9</v>
      </c>
      <c r="H105" s="105">
        <v>44685</v>
      </c>
      <c r="K105" s="112"/>
      <c r="L105" s="113"/>
      <c r="M105" s="114"/>
      <c r="N105" s="115"/>
    </row>
    <row r="106" spans="1:14" s="111" customFormat="1" ht="28.5" customHeight="1" x14ac:dyDescent="0.2">
      <c r="A106" s="105">
        <v>44655</v>
      </c>
      <c r="B106" s="106" t="s">
        <v>247</v>
      </c>
      <c r="C106" s="107" t="s">
        <v>195</v>
      </c>
      <c r="D106" s="107" t="s">
        <v>272</v>
      </c>
      <c r="E106" s="108">
        <v>225101</v>
      </c>
      <c r="F106" s="109">
        <v>150000</v>
      </c>
      <c r="G106" s="110" t="s">
        <v>9</v>
      </c>
      <c r="H106" s="105">
        <v>44685</v>
      </c>
      <c r="K106" s="112"/>
      <c r="L106" s="113"/>
      <c r="M106" s="114"/>
      <c r="N106" s="115"/>
    </row>
    <row r="107" spans="1:14" s="111" customFormat="1" ht="28.5" customHeight="1" x14ac:dyDescent="0.2">
      <c r="A107" s="105">
        <v>44671</v>
      </c>
      <c r="B107" s="106" t="s">
        <v>248</v>
      </c>
      <c r="C107" s="107" t="s">
        <v>196</v>
      </c>
      <c r="D107" s="107" t="s">
        <v>122</v>
      </c>
      <c r="E107" s="108">
        <v>231101</v>
      </c>
      <c r="F107" s="109">
        <v>153597.06</v>
      </c>
      <c r="G107" s="110" t="s">
        <v>9</v>
      </c>
      <c r="H107" s="105">
        <v>44700</v>
      </c>
      <c r="K107" s="112"/>
      <c r="L107" s="113"/>
      <c r="M107" s="114"/>
      <c r="N107" s="115"/>
    </row>
    <row r="108" spans="1:14" s="111" customFormat="1" ht="28.5" customHeight="1" x14ac:dyDescent="0.2">
      <c r="A108" s="105">
        <v>44671</v>
      </c>
      <c r="B108" s="106" t="s">
        <v>249</v>
      </c>
      <c r="C108" s="107" t="s">
        <v>197</v>
      </c>
      <c r="D108" s="107" t="s">
        <v>122</v>
      </c>
      <c r="E108" s="108">
        <v>239201</v>
      </c>
      <c r="F108" s="109">
        <v>18889.439999999999</v>
      </c>
      <c r="G108" s="110" t="s">
        <v>9</v>
      </c>
      <c r="H108" s="105">
        <v>44699</v>
      </c>
      <c r="K108" s="112"/>
      <c r="L108" s="113"/>
      <c r="M108" s="114"/>
      <c r="N108" s="115"/>
    </row>
    <row r="109" spans="1:14" s="111" customFormat="1" ht="28.5" customHeight="1" x14ac:dyDescent="0.2">
      <c r="A109" s="105">
        <v>41908</v>
      </c>
      <c r="B109" s="106" t="s">
        <v>121</v>
      </c>
      <c r="C109" s="107" t="s">
        <v>12</v>
      </c>
      <c r="D109" s="107" t="s">
        <v>122</v>
      </c>
      <c r="E109" s="108">
        <v>222201</v>
      </c>
      <c r="F109" s="109">
        <v>16661.599999999999</v>
      </c>
      <c r="G109" s="110" t="s">
        <v>9</v>
      </c>
      <c r="H109" s="105">
        <v>41938</v>
      </c>
      <c r="K109" s="112"/>
      <c r="L109" s="113"/>
      <c r="M109" s="114"/>
      <c r="N109" s="115"/>
    </row>
    <row r="110" spans="1:14" s="111" customFormat="1" ht="28.5" customHeight="1" x14ac:dyDescent="0.2">
      <c r="A110" s="105">
        <v>44662</v>
      </c>
      <c r="B110" s="106" t="s">
        <v>250</v>
      </c>
      <c r="C110" s="107" t="s">
        <v>198</v>
      </c>
      <c r="D110" s="107" t="s">
        <v>137</v>
      </c>
      <c r="E110" s="108">
        <v>227206</v>
      </c>
      <c r="F110" s="109">
        <v>28530.97</v>
      </c>
      <c r="G110" s="110" t="s">
        <v>9</v>
      </c>
      <c r="H110" s="105">
        <v>44685</v>
      </c>
      <c r="K110" s="112"/>
      <c r="L110" s="113"/>
      <c r="M110" s="114"/>
      <c r="N110" s="115"/>
    </row>
    <row r="111" spans="1:14" s="111" customFormat="1" ht="28.5" customHeight="1" x14ac:dyDescent="0.2">
      <c r="A111" s="105">
        <v>44655</v>
      </c>
      <c r="B111" s="106" t="s">
        <v>251</v>
      </c>
      <c r="C111" s="107" t="s">
        <v>34</v>
      </c>
      <c r="D111" s="107" t="s">
        <v>274</v>
      </c>
      <c r="E111" s="108">
        <v>226301</v>
      </c>
      <c r="F111" s="109">
        <v>23118.799999999999</v>
      </c>
      <c r="G111" s="110" t="s">
        <v>9</v>
      </c>
      <c r="H111" s="105">
        <v>44682</v>
      </c>
      <c r="K111" s="112"/>
      <c r="L111" s="113"/>
      <c r="M111" s="114"/>
      <c r="N111" s="115"/>
    </row>
    <row r="112" spans="1:14" s="111" customFormat="1" ht="28.5" customHeight="1" x14ac:dyDescent="0.2">
      <c r="A112" s="105">
        <v>44655</v>
      </c>
      <c r="B112" s="106" t="s">
        <v>252</v>
      </c>
      <c r="C112" s="107" t="s">
        <v>34</v>
      </c>
      <c r="D112" s="107" t="s">
        <v>274</v>
      </c>
      <c r="E112" s="108">
        <v>228401</v>
      </c>
      <c r="F112" s="109">
        <v>5879.53</v>
      </c>
      <c r="G112" s="110" t="s">
        <v>9</v>
      </c>
      <c r="H112" s="105">
        <v>44682</v>
      </c>
      <c r="K112" s="112"/>
      <c r="L112" s="113"/>
      <c r="M112" s="114"/>
      <c r="N112" s="115"/>
    </row>
    <row r="113" spans="1:14" s="111" customFormat="1" ht="28.5" customHeight="1" x14ac:dyDescent="0.2">
      <c r="A113" s="105">
        <v>44651</v>
      </c>
      <c r="B113" s="106" t="s">
        <v>160</v>
      </c>
      <c r="C113" s="107" t="s">
        <v>155</v>
      </c>
      <c r="D113" s="107" t="s">
        <v>122</v>
      </c>
      <c r="E113" s="108">
        <v>229101</v>
      </c>
      <c r="F113" s="109">
        <v>143299.20000000001</v>
      </c>
      <c r="G113" s="110" t="s">
        <v>9</v>
      </c>
      <c r="H113" s="105">
        <v>44681</v>
      </c>
      <c r="K113" s="112"/>
      <c r="L113" s="113"/>
      <c r="M113" s="114"/>
      <c r="N113" s="115"/>
    </row>
    <row r="114" spans="1:14" s="111" customFormat="1" ht="28.5" customHeight="1" x14ac:dyDescent="0.2">
      <c r="A114" s="105">
        <v>44680</v>
      </c>
      <c r="B114" s="106" t="s">
        <v>253</v>
      </c>
      <c r="C114" s="107" t="s">
        <v>155</v>
      </c>
      <c r="D114" s="107" t="s">
        <v>122</v>
      </c>
      <c r="E114" s="108">
        <v>229101</v>
      </c>
      <c r="F114" s="109">
        <v>118377.60000000001</v>
      </c>
      <c r="G114" s="110" t="s">
        <v>9</v>
      </c>
      <c r="H114" s="105">
        <v>44710</v>
      </c>
      <c r="K114" s="112"/>
      <c r="L114" s="113"/>
      <c r="M114" s="114"/>
      <c r="N114" s="115"/>
    </row>
    <row r="115" spans="1:14" s="111" customFormat="1" ht="28.5" customHeight="1" x14ac:dyDescent="0.2">
      <c r="A115" s="105">
        <v>44662</v>
      </c>
      <c r="B115" s="106" t="s">
        <v>254</v>
      </c>
      <c r="C115" s="107" t="s">
        <v>199</v>
      </c>
      <c r="D115" s="107" t="s">
        <v>122</v>
      </c>
      <c r="E115" s="108">
        <v>228705</v>
      </c>
      <c r="F115" s="109">
        <v>188723.3</v>
      </c>
      <c r="G115" s="110" t="s">
        <v>9</v>
      </c>
      <c r="H115" s="105">
        <v>44682</v>
      </c>
      <c r="K115" s="112"/>
      <c r="L115" s="113"/>
      <c r="M115" s="114"/>
      <c r="N115" s="115"/>
    </row>
    <row r="116" spans="1:14" s="111" customFormat="1" ht="28.5" customHeight="1" x14ac:dyDescent="0.2">
      <c r="A116" s="105">
        <v>44657</v>
      </c>
      <c r="B116" s="106" t="s">
        <v>151</v>
      </c>
      <c r="C116" s="107" t="s">
        <v>200</v>
      </c>
      <c r="D116" s="107" t="s">
        <v>122</v>
      </c>
      <c r="E116" s="108">
        <v>228503</v>
      </c>
      <c r="F116" s="109">
        <v>306056.46999999997</v>
      </c>
      <c r="G116" s="110" t="s">
        <v>9</v>
      </c>
      <c r="H116" s="105">
        <v>44682</v>
      </c>
      <c r="K116" s="112"/>
      <c r="L116" s="113"/>
      <c r="M116" s="114"/>
      <c r="N116" s="115"/>
    </row>
    <row r="117" spans="1:14" s="111" customFormat="1" ht="28.5" customHeight="1" x14ac:dyDescent="0.2">
      <c r="A117" s="105">
        <v>44671</v>
      </c>
      <c r="B117" s="106" t="s">
        <v>255</v>
      </c>
      <c r="C117" s="107" t="s">
        <v>153</v>
      </c>
      <c r="D117" s="107" t="s">
        <v>122</v>
      </c>
      <c r="E117" s="108">
        <v>221801</v>
      </c>
      <c r="F117" s="109">
        <v>2500</v>
      </c>
      <c r="G117" s="110" t="s">
        <v>9</v>
      </c>
      <c r="H117" s="105">
        <v>44700</v>
      </c>
      <c r="K117" s="112"/>
      <c r="L117" s="113"/>
      <c r="M117" s="114"/>
      <c r="N117" s="115"/>
    </row>
    <row r="118" spans="1:14" s="111" customFormat="1" ht="28.5" customHeight="1" x14ac:dyDescent="0.2">
      <c r="A118" s="105">
        <v>44652</v>
      </c>
      <c r="B118" s="106" t="s">
        <v>164</v>
      </c>
      <c r="C118" s="107" t="s">
        <v>165</v>
      </c>
      <c r="D118" s="107" t="s">
        <v>122</v>
      </c>
      <c r="E118" s="108">
        <v>237102</v>
      </c>
      <c r="F118" s="109">
        <v>48220</v>
      </c>
      <c r="G118" s="110" t="s">
        <v>9</v>
      </c>
      <c r="H118" s="105">
        <v>44680</v>
      </c>
      <c r="K118" s="112"/>
      <c r="L118" s="113"/>
      <c r="M118" s="114"/>
      <c r="N118" s="115"/>
    </row>
    <row r="119" spans="1:14" s="111" customFormat="1" ht="28.5" customHeight="1" x14ac:dyDescent="0.2">
      <c r="A119" s="105">
        <v>44656</v>
      </c>
      <c r="B119" s="106" t="s">
        <v>256</v>
      </c>
      <c r="C119" s="107" t="s">
        <v>201</v>
      </c>
      <c r="D119" s="107" t="s">
        <v>122</v>
      </c>
      <c r="E119" s="108">
        <v>239601</v>
      </c>
      <c r="F119" s="109">
        <v>207824.9</v>
      </c>
      <c r="G119" s="110" t="s">
        <v>9</v>
      </c>
      <c r="H119" s="105">
        <v>44686</v>
      </c>
      <c r="K119" s="112"/>
      <c r="L119" s="113"/>
      <c r="M119" s="114"/>
      <c r="N119" s="115"/>
    </row>
    <row r="120" spans="1:14" s="111" customFormat="1" ht="28.5" customHeight="1" x14ac:dyDescent="0.2">
      <c r="A120" s="105">
        <v>44662</v>
      </c>
      <c r="B120" s="106" t="s">
        <v>119</v>
      </c>
      <c r="C120" s="107" t="s">
        <v>156</v>
      </c>
      <c r="D120" s="107" t="s">
        <v>141</v>
      </c>
      <c r="E120" s="108">
        <v>225303</v>
      </c>
      <c r="F120" s="109">
        <v>180540</v>
      </c>
      <c r="G120" s="110" t="s">
        <v>9</v>
      </c>
      <c r="H120" s="105">
        <v>44692</v>
      </c>
      <c r="K120" s="112"/>
      <c r="L120" s="113"/>
      <c r="M120" s="114"/>
      <c r="N120" s="115"/>
    </row>
    <row r="121" spans="1:14" s="111" customFormat="1" ht="28.5" customHeight="1" x14ac:dyDescent="0.2">
      <c r="A121" s="105">
        <v>44680</v>
      </c>
      <c r="B121" s="106" t="s">
        <v>257</v>
      </c>
      <c r="C121" s="107" t="s">
        <v>156</v>
      </c>
      <c r="D121" s="107" t="s">
        <v>141</v>
      </c>
      <c r="E121" s="108">
        <v>225303</v>
      </c>
      <c r="F121" s="109">
        <v>47200</v>
      </c>
      <c r="G121" s="110" t="s">
        <v>9</v>
      </c>
      <c r="H121" s="105">
        <v>44710</v>
      </c>
      <c r="K121" s="112"/>
      <c r="L121" s="113"/>
      <c r="M121" s="114"/>
      <c r="N121" s="115"/>
    </row>
    <row r="122" spans="1:14" s="111" customFormat="1" ht="28.5" customHeight="1" x14ac:dyDescent="0.2">
      <c r="A122" s="105">
        <v>44663</v>
      </c>
      <c r="B122" s="106" t="s">
        <v>258</v>
      </c>
      <c r="C122" s="107" t="s">
        <v>202</v>
      </c>
      <c r="D122" s="107" t="s">
        <v>135</v>
      </c>
      <c r="E122" s="108">
        <v>224301</v>
      </c>
      <c r="F122" s="109">
        <v>48363.48</v>
      </c>
      <c r="G122" s="110" t="s">
        <v>9</v>
      </c>
      <c r="H122" s="105">
        <v>44682</v>
      </c>
      <c r="K122" s="112"/>
      <c r="L122" s="113"/>
      <c r="M122" s="114"/>
      <c r="N122" s="115"/>
    </row>
    <row r="123" spans="1:14" s="111" customFormat="1" ht="28.5" customHeight="1" x14ac:dyDescent="0.2">
      <c r="A123" s="105">
        <v>44659</v>
      </c>
      <c r="B123" s="106" t="s">
        <v>259</v>
      </c>
      <c r="C123" s="107" t="s">
        <v>203</v>
      </c>
      <c r="D123" s="107" t="s">
        <v>265</v>
      </c>
      <c r="E123" s="108">
        <v>265401</v>
      </c>
      <c r="F123" s="109">
        <v>159000.01</v>
      </c>
      <c r="G123" s="110" t="s">
        <v>9</v>
      </c>
      <c r="H123" s="105">
        <v>44689</v>
      </c>
      <c r="K123" s="112"/>
      <c r="L123" s="113"/>
      <c r="M123" s="114"/>
      <c r="N123" s="115"/>
    </row>
    <row r="124" spans="1:14" s="111" customFormat="1" ht="28.5" customHeight="1" x14ac:dyDescent="0.2">
      <c r="A124" s="105">
        <v>44662</v>
      </c>
      <c r="B124" s="106" t="s">
        <v>260</v>
      </c>
      <c r="C124" s="107" t="s">
        <v>204</v>
      </c>
      <c r="D124" s="107" t="s">
        <v>262</v>
      </c>
      <c r="E124" s="108">
        <v>225101</v>
      </c>
      <c r="F124" s="109">
        <v>929807.77</v>
      </c>
      <c r="G124" s="110" t="s">
        <v>9</v>
      </c>
      <c r="H124" s="105">
        <v>44689</v>
      </c>
      <c r="K124" s="112"/>
      <c r="L124" s="113"/>
      <c r="M124" s="114"/>
      <c r="N124" s="115"/>
    </row>
    <row r="125" spans="1:14" s="111" customFormat="1" ht="28.5" customHeight="1" x14ac:dyDescent="0.2">
      <c r="A125" s="105">
        <v>44662</v>
      </c>
      <c r="B125" s="106" t="s">
        <v>261</v>
      </c>
      <c r="C125" s="107" t="s">
        <v>204</v>
      </c>
      <c r="D125" s="107" t="s">
        <v>122</v>
      </c>
      <c r="E125" s="108">
        <v>227101</v>
      </c>
      <c r="F125" s="109">
        <v>39200</v>
      </c>
      <c r="G125" s="110" t="s">
        <v>9</v>
      </c>
      <c r="H125" s="105">
        <v>44689</v>
      </c>
      <c r="K125" s="112"/>
      <c r="L125" s="113"/>
      <c r="M125" s="114"/>
      <c r="N125" s="115"/>
    </row>
    <row r="126" spans="1:14" ht="15" x14ac:dyDescent="0.2">
      <c r="A126" s="2"/>
      <c r="F126" s="116">
        <f>SUM(F17:F125)</f>
        <v>15527216.499999998</v>
      </c>
    </row>
    <row r="127" spans="1:14" x14ac:dyDescent="0.2">
      <c r="E127" s="4"/>
      <c r="F127" s="36" t="e">
        <f>F126-#REF!</f>
        <v>#REF!</v>
      </c>
    </row>
    <row r="128" spans="1:14" x14ac:dyDescent="0.2">
      <c r="E128" s="4"/>
    </row>
    <row r="129" spans="5:8" x14ac:dyDescent="0.2">
      <c r="E129" s="4"/>
      <c r="G129" s="4"/>
    </row>
    <row r="130" spans="5:8" x14ac:dyDescent="0.2">
      <c r="E130" s="4"/>
      <c r="G130" s="4"/>
    </row>
    <row r="131" spans="5:8" x14ac:dyDescent="0.2">
      <c r="E131" s="4"/>
      <c r="G131" s="4"/>
    </row>
    <row r="132" spans="5:8" x14ac:dyDescent="0.2">
      <c r="E132" s="4"/>
      <c r="G132" s="4"/>
    </row>
    <row r="133" spans="5:8" x14ac:dyDescent="0.2">
      <c r="E133" s="4"/>
      <c r="G133" s="4"/>
      <c r="H133" s="4"/>
    </row>
    <row r="134" spans="5:8" x14ac:dyDescent="0.2">
      <c r="E134" s="4"/>
      <c r="G134" s="4"/>
      <c r="H134" s="4"/>
    </row>
    <row r="135" spans="5:8" x14ac:dyDescent="0.2">
      <c r="E135" s="4"/>
      <c r="G135" s="4"/>
      <c r="H135" s="4"/>
    </row>
    <row r="136" spans="5:8" x14ac:dyDescent="0.2">
      <c r="E136" s="4"/>
      <c r="G136" s="4"/>
      <c r="H136" s="4"/>
    </row>
    <row r="137" spans="5:8" x14ac:dyDescent="0.2">
      <c r="E137" s="4"/>
    </row>
    <row r="138" spans="5:8" x14ac:dyDescent="0.2">
      <c r="E138" s="4"/>
    </row>
  </sheetData>
  <sortState xmlns:xlrd2="http://schemas.microsoft.com/office/spreadsheetml/2017/richdata2" ref="A18:H130">
    <sortCondition ref="C18:C130"/>
  </sortState>
  <mergeCells count="11">
    <mergeCell ref="C15:C16"/>
    <mergeCell ref="D15:D16"/>
    <mergeCell ref="A9:H9"/>
    <mergeCell ref="A10:H10"/>
    <mergeCell ref="A14:H14"/>
    <mergeCell ref="H15:H16"/>
    <mergeCell ref="B15:B16"/>
    <mergeCell ref="E15:E16"/>
    <mergeCell ref="F15:F16"/>
    <mergeCell ref="A15:A16"/>
    <mergeCell ref="G15:G16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68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9"/>
  <sheetViews>
    <sheetView topLeftCell="A13" workbookViewId="0">
      <selection activeCell="A17" sqref="A17:B76"/>
    </sheetView>
  </sheetViews>
  <sheetFormatPr defaultColWidth="9.140625" defaultRowHeight="14.25" x14ac:dyDescent="0.2"/>
  <cols>
    <col min="1" max="1" width="57" style="1" customWidth="1"/>
    <col min="2" max="2" width="33" style="4" bestFit="1" customWidth="1"/>
    <col min="3" max="3" width="21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93" customFormat="1" ht="25.5" x14ac:dyDescent="0.2">
      <c r="B1" s="94"/>
    </row>
    <row r="2" spans="1:2" s="93" customFormat="1" ht="25.5" x14ac:dyDescent="0.2">
      <c r="B2" s="94"/>
    </row>
    <row r="3" spans="1:2" s="93" customFormat="1" ht="25.5" hidden="1" x14ac:dyDescent="0.2">
      <c r="B3" s="94"/>
    </row>
    <row r="4" spans="1:2" s="93" customFormat="1" ht="25.5" hidden="1" x14ac:dyDescent="0.2">
      <c r="B4" s="94"/>
    </row>
    <row r="5" spans="1:2" s="93" customFormat="1" ht="25.5" hidden="1" x14ac:dyDescent="0.2">
      <c r="B5" s="94"/>
    </row>
    <row r="6" spans="1:2" s="93" customFormat="1" ht="25.5" hidden="1" x14ac:dyDescent="0.2">
      <c r="B6" s="94"/>
    </row>
    <row r="7" spans="1:2" s="93" customFormat="1" ht="22.5" customHeight="1" x14ac:dyDescent="0.2">
      <c r="A7" s="96" t="s">
        <v>14</v>
      </c>
      <c r="B7" s="94"/>
    </row>
    <row r="8" spans="1:2" s="93" customFormat="1" ht="22.5" customHeight="1" x14ac:dyDescent="0.2">
      <c r="A8" s="96"/>
      <c r="B8" s="94"/>
    </row>
    <row r="9" spans="1:2" s="93" customFormat="1" ht="32.25" x14ac:dyDescent="0.2">
      <c r="A9" s="120"/>
      <c r="B9" s="120"/>
    </row>
    <row r="10" spans="1:2" s="93" customFormat="1" ht="32.25" x14ac:dyDescent="0.2">
      <c r="A10" s="120"/>
      <c r="B10" s="120"/>
    </row>
    <row r="11" spans="1:2" s="93" customFormat="1" ht="26.25" x14ac:dyDescent="0.2">
      <c r="A11" s="99"/>
      <c r="B11" s="101"/>
    </row>
    <row r="12" spans="1:2" s="93" customFormat="1" ht="14.25" customHeight="1" x14ac:dyDescent="0.2">
      <c r="A12" s="99"/>
      <c r="B12" s="101"/>
    </row>
    <row r="13" spans="1:2" s="93" customFormat="1" ht="27" thickBot="1" x14ac:dyDescent="0.25">
      <c r="A13" s="100"/>
      <c r="B13" s="101"/>
    </row>
    <row r="14" spans="1:2" s="93" customFormat="1" ht="49.5" customHeight="1" thickBot="1" x14ac:dyDescent="0.25">
      <c r="A14" s="122"/>
      <c r="B14" s="122"/>
    </row>
    <row r="15" spans="1:2" s="93" customFormat="1" ht="33.75" customHeight="1" x14ac:dyDescent="0.2">
      <c r="A15" s="118" t="s">
        <v>2</v>
      </c>
      <c r="B15" s="128" t="s">
        <v>5</v>
      </c>
    </row>
    <row r="16" spans="1:2" s="93" customFormat="1" ht="33.75" customHeight="1" thickBot="1" x14ac:dyDescent="0.25">
      <c r="A16" s="119"/>
      <c r="B16" s="129"/>
    </row>
    <row r="17" spans="1:8" s="111" customFormat="1" ht="28.5" customHeight="1" x14ac:dyDescent="0.2">
      <c r="A17" s="107" t="s">
        <v>13</v>
      </c>
      <c r="B17" s="109">
        <v>654400</v>
      </c>
      <c r="E17" s="112"/>
      <c r="F17" s="113"/>
      <c r="G17" s="114"/>
      <c r="H17" s="115"/>
    </row>
    <row r="18" spans="1:8" s="111" customFormat="1" ht="28.5" customHeight="1" x14ac:dyDescent="0.2">
      <c r="A18" s="107" t="s">
        <v>54</v>
      </c>
      <c r="B18" s="109">
        <v>4720</v>
      </c>
      <c r="E18" s="112"/>
      <c r="F18" s="113"/>
      <c r="G18" s="114"/>
      <c r="H18" s="115"/>
    </row>
    <row r="19" spans="1:8" s="111" customFormat="1" ht="28.5" customHeight="1" x14ac:dyDescent="0.2">
      <c r="A19" s="107" t="s">
        <v>170</v>
      </c>
      <c r="B19" s="109">
        <v>13027.2</v>
      </c>
      <c r="E19" s="112"/>
      <c r="F19" s="113"/>
      <c r="G19" s="114"/>
      <c r="H19" s="115"/>
    </row>
    <row r="20" spans="1:8" s="111" customFormat="1" ht="28.5" customHeight="1" x14ac:dyDescent="0.2">
      <c r="A20" s="107" t="s">
        <v>66</v>
      </c>
      <c r="B20" s="109">
        <v>12720</v>
      </c>
      <c r="C20" s="117">
        <f>SUM(B20:B20)</f>
        <v>12720</v>
      </c>
      <c r="E20" s="112"/>
      <c r="F20" s="113"/>
      <c r="G20" s="114"/>
      <c r="H20" s="115"/>
    </row>
    <row r="21" spans="1:8" s="111" customFormat="1" ht="28.5" customHeight="1" x14ac:dyDescent="0.2">
      <c r="A21" s="107" t="s">
        <v>25</v>
      </c>
      <c r="B21" s="109">
        <v>11734.86</v>
      </c>
      <c r="E21" s="112"/>
      <c r="F21" s="113"/>
      <c r="G21" s="114"/>
      <c r="H21" s="115"/>
    </row>
    <row r="22" spans="1:8" s="111" customFormat="1" ht="28.5" customHeight="1" x14ac:dyDescent="0.2">
      <c r="A22" s="107" t="s">
        <v>171</v>
      </c>
      <c r="B22" s="109">
        <v>1457300</v>
      </c>
      <c r="E22" s="112"/>
      <c r="F22" s="113"/>
      <c r="G22" s="114"/>
      <c r="H22" s="115"/>
    </row>
    <row r="23" spans="1:8" s="111" customFormat="1" ht="28.5" customHeight="1" x14ac:dyDescent="0.2">
      <c r="A23" s="107" t="s">
        <v>172</v>
      </c>
      <c r="B23" s="109">
        <v>1035619.51</v>
      </c>
      <c r="E23" s="112"/>
      <c r="F23" s="113"/>
      <c r="G23" s="114"/>
      <c r="H23" s="115"/>
    </row>
    <row r="24" spans="1:8" s="111" customFormat="1" ht="28.5" customHeight="1" x14ac:dyDescent="0.2">
      <c r="A24" s="107" t="s">
        <v>173</v>
      </c>
      <c r="B24" s="109">
        <v>1786882.01</v>
      </c>
      <c r="E24" s="112"/>
      <c r="F24" s="113"/>
      <c r="G24" s="114"/>
      <c r="H24" s="115"/>
    </row>
    <row r="25" spans="1:8" s="111" customFormat="1" ht="28.5" customHeight="1" x14ac:dyDescent="0.2">
      <c r="A25" s="107" t="s">
        <v>174</v>
      </c>
      <c r="B25" s="109">
        <v>565299.44000000006</v>
      </c>
      <c r="C25" s="117">
        <f>SUM(B25:B25)</f>
        <v>565299.44000000006</v>
      </c>
      <c r="E25" s="112"/>
      <c r="F25" s="111" t="s">
        <v>268</v>
      </c>
      <c r="G25" s="114"/>
      <c r="H25" s="115"/>
    </row>
    <row r="26" spans="1:8" s="111" customFormat="1" ht="28.5" customHeight="1" x14ac:dyDescent="0.2">
      <c r="A26" s="107" t="s">
        <v>175</v>
      </c>
      <c r="B26" s="109">
        <v>16028.9</v>
      </c>
      <c r="E26" s="112"/>
      <c r="F26" s="113"/>
      <c r="G26" s="114"/>
      <c r="H26" s="115"/>
    </row>
    <row r="27" spans="1:8" s="111" customFormat="1" ht="28.5" customHeight="1" x14ac:dyDescent="0.2">
      <c r="A27" s="107" t="s">
        <v>140</v>
      </c>
      <c r="B27" s="109">
        <v>26533.33</v>
      </c>
      <c r="C27" s="115" t="e">
        <f>+#REF!+B27</f>
        <v>#REF!</v>
      </c>
      <c r="E27" s="112"/>
      <c r="F27" s="113"/>
      <c r="G27" s="114"/>
      <c r="H27" s="115"/>
    </row>
    <row r="28" spans="1:8" s="111" customFormat="1" ht="28.5" customHeight="1" x14ac:dyDescent="0.2">
      <c r="A28" s="107" t="s">
        <v>176</v>
      </c>
      <c r="B28" s="109">
        <v>45000.02</v>
      </c>
      <c r="E28" s="112"/>
      <c r="F28" s="113"/>
      <c r="G28" s="114"/>
      <c r="H28" s="115"/>
    </row>
    <row r="29" spans="1:8" s="111" customFormat="1" ht="28.5" customHeight="1" x14ac:dyDescent="0.2">
      <c r="A29" s="107" t="s">
        <v>177</v>
      </c>
      <c r="B29" s="109">
        <v>21872.06</v>
      </c>
      <c r="E29" s="112"/>
      <c r="F29" s="113"/>
      <c r="G29" s="114"/>
      <c r="H29" s="115"/>
    </row>
    <row r="30" spans="1:8" s="111" customFormat="1" ht="28.5" customHeight="1" x14ac:dyDescent="0.2">
      <c r="A30" s="107" t="s">
        <v>178</v>
      </c>
      <c r="B30" s="109">
        <v>240854.88</v>
      </c>
      <c r="C30" s="115" t="e">
        <f>+#REF!+B30</f>
        <v>#REF!</v>
      </c>
      <c r="E30" s="112"/>
      <c r="F30" s="113"/>
      <c r="G30" s="114"/>
      <c r="H30" s="115"/>
    </row>
    <row r="31" spans="1:8" s="111" customFormat="1" ht="28.5" customHeight="1" x14ac:dyDescent="0.2">
      <c r="A31" s="107" t="s">
        <v>179</v>
      </c>
      <c r="B31" s="109">
        <v>92777.5</v>
      </c>
      <c r="E31" s="112"/>
      <c r="F31" s="113"/>
      <c r="G31" s="114"/>
      <c r="H31" s="115"/>
    </row>
    <row r="32" spans="1:8" s="111" customFormat="1" ht="28.5" customHeight="1" x14ac:dyDescent="0.2">
      <c r="A32" s="107" t="s">
        <v>180</v>
      </c>
      <c r="B32" s="109">
        <v>35400</v>
      </c>
      <c r="E32" s="112"/>
      <c r="F32" s="113"/>
      <c r="G32" s="114"/>
      <c r="H32" s="115"/>
    </row>
    <row r="33" spans="1:8" s="111" customFormat="1" ht="28.5" customHeight="1" x14ac:dyDescent="0.2">
      <c r="A33" s="107" t="s">
        <v>24</v>
      </c>
      <c r="B33" s="109">
        <v>259836</v>
      </c>
      <c r="C33" s="117">
        <f>SUM(B33:B33)</f>
        <v>259836</v>
      </c>
      <c r="E33" s="112"/>
      <c r="F33" s="113"/>
      <c r="G33" s="114"/>
      <c r="H33" s="115"/>
    </row>
    <row r="34" spans="1:8" s="111" customFormat="1" ht="28.5" customHeight="1" x14ac:dyDescent="0.2">
      <c r="A34" s="107" t="s">
        <v>181</v>
      </c>
      <c r="B34" s="109">
        <v>11885</v>
      </c>
      <c r="C34" s="117">
        <f>SUM(B34:B34)</f>
        <v>11885</v>
      </c>
      <c r="E34" s="112"/>
      <c r="F34" s="113"/>
      <c r="G34" s="114"/>
      <c r="H34" s="115"/>
    </row>
    <row r="35" spans="1:8" s="111" customFormat="1" ht="28.5" customHeight="1" x14ac:dyDescent="0.2">
      <c r="A35" s="107" t="s">
        <v>39</v>
      </c>
      <c r="B35" s="109">
        <v>49249.39</v>
      </c>
      <c r="E35" s="112"/>
      <c r="F35" s="113"/>
      <c r="G35" s="114"/>
      <c r="H35" s="115"/>
    </row>
    <row r="36" spans="1:8" s="111" customFormat="1" ht="28.5" customHeight="1" x14ac:dyDescent="0.2">
      <c r="A36" s="107" t="s">
        <v>182</v>
      </c>
      <c r="B36" s="109">
        <v>59590</v>
      </c>
      <c r="E36" s="112"/>
      <c r="F36" s="113"/>
      <c r="G36" s="114"/>
      <c r="H36" s="115"/>
    </row>
    <row r="37" spans="1:8" s="111" customFormat="1" ht="28.5" customHeight="1" x14ac:dyDescent="0.2">
      <c r="A37" s="107" t="s">
        <v>40</v>
      </c>
      <c r="B37" s="109">
        <v>7080</v>
      </c>
      <c r="E37" s="112"/>
      <c r="F37" s="113"/>
      <c r="G37" s="114"/>
      <c r="H37" s="115"/>
    </row>
    <row r="38" spans="1:8" s="111" customFormat="1" ht="28.5" customHeight="1" x14ac:dyDescent="0.2">
      <c r="A38" s="107" t="s">
        <v>183</v>
      </c>
      <c r="B38" s="109">
        <v>719681.83</v>
      </c>
      <c r="E38" s="112"/>
      <c r="F38" s="113"/>
      <c r="G38" s="114"/>
      <c r="H38" s="115"/>
    </row>
    <row r="39" spans="1:8" s="111" customFormat="1" ht="28.5" customHeight="1" x14ac:dyDescent="0.2">
      <c r="A39" s="107" t="s">
        <v>8</v>
      </c>
      <c r="B39" s="109">
        <v>208800</v>
      </c>
      <c r="C39" s="117">
        <f>SUM(B39:B39)</f>
        <v>208800</v>
      </c>
      <c r="E39" s="112"/>
      <c r="F39" s="113"/>
      <c r="G39" s="114"/>
      <c r="H39" s="115"/>
    </row>
    <row r="40" spans="1:8" s="111" customFormat="1" ht="28.5" customHeight="1" x14ac:dyDescent="0.2">
      <c r="A40" s="107" t="s">
        <v>68</v>
      </c>
      <c r="B40" s="109">
        <v>3000</v>
      </c>
      <c r="E40" s="112"/>
      <c r="F40" s="113"/>
      <c r="G40" s="114"/>
      <c r="H40" s="115"/>
    </row>
    <row r="41" spans="1:8" s="111" customFormat="1" ht="28.5" customHeight="1" x14ac:dyDescent="0.2">
      <c r="A41" s="107" t="s">
        <v>152</v>
      </c>
      <c r="B41" s="109">
        <v>294200.55</v>
      </c>
      <c r="E41" s="112"/>
      <c r="F41" s="113"/>
      <c r="G41" s="114"/>
      <c r="H41" s="115"/>
    </row>
    <row r="42" spans="1:8" s="111" customFormat="1" ht="28.5" customHeight="1" x14ac:dyDescent="0.2">
      <c r="A42" s="107" t="s">
        <v>16</v>
      </c>
      <c r="B42" s="109">
        <v>755.2</v>
      </c>
      <c r="E42" s="112"/>
      <c r="F42" s="113"/>
      <c r="G42" s="114"/>
      <c r="H42" s="115"/>
    </row>
    <row r="43" spans="1:8" s="111" customFormat="1" ht="28.5" customHeight="1" x14ac:dyDescent="0.2">
      <c r="A43" s="107" t="s">
        <v>184</v>
      </c>
      <c r="B43" s="109">
        <v>27219.06</v>
      </c>
      <c r="C43" s="115" t="e">
        <f>+#REF!+B43</f>
        <v>#REF!</v>
      </c>
      <c r="E43" s="112"/>
      <c r="F43" s="113"/>
      <c r="G43" s="114"/>
      <c r="H43" s="115"/>
    </row>
    <row r="44" spans="1:8" s="111" customFormat="1" ht="28.5" customHeight="1" x14ac:dyDescent="0.2">
      <c r="A44" s="107" t="s">
        <v>185</v>
      </c>
      <c r="B44" s="109">
        <v>601891.87</v>
      </c>
      <c r="E44" s="112"/>
      <c r="F44" s="113"/>
      <c r="G44" s="114"/>
      <c r="H44" s="115"/>
    </row>
    <row r="45" spans="1:8" s="111" customFormat="1" ht="28.5" customHeight="1" x14ac:dyDescent="0.2">
      <c r="A45" s="107" t="s">
        <v>186</v>
      </c>
      <c r="B45" s="109">
        <v>831900</v>
      </c>
      <c r="E45" s="112"/>
      <c r="F45" s="113"/>
      <c r="G45" s="114"/>
      <c r="H45" s="115"/>
    </row>
    <row r="46" spans="1:8" s="111" customFormat="1" ht="28.5" customHeight="1" x14ac:dyDescent="0.2">
      <c r="A46" s="107" t="s">
        <v>187</v>
      </c>
      <c r="B46" s="109">
        <v>56799.46</v>
      </c>
      <c r="C46" s="115" t="e">
        <f>+#REF!+B46</f>
        <v>#REF!</v>
      </c>
      <c r="E46" s="112"/>
      <c r="F46" s="113"/>
      <c r="G46" s="114"/>
      <c r="H46" s="115"/>
    </row>
    <row r="47" spans="1:8" s="111" customFormat="1" ht="28.5" customHeight="1" x14ac:dyDescent="0.2">
      <c r="A47" s="107" t="s">
        <v>188</v>
      </c>
      <c r="B47" s="109">
        <v>11097.9</v>
      </c>
      <c r="E47" s="112"/>
      <c r="F47" s="113"/>
      <c r="G47" s="114"/>
      <c r="H47" s="115"/>
    </row>
    <row r="48" spans="1:8" s="111" customFormat="1" ht="28.5" customHeight="1" x14ac:dyDescent="0.2">
      <c r="A48" s="107" t="s">
        <v>189</v>
      </c>
      <c r="B48" s="109">
        <v>691326.6</v>
      </c>
      <c r="E48" s="112"/>
      <c r="F48" s="113"/>
      <c r="G48" s="114"/>
      <c r="H48" s="115"/>
    </row>
    <row r="49" spans="1:8" s="111" customFormat="1" ht="28.5" customHeight="1" x14ac:dyDescent="0.2">
      <c r="A49" s="107" t="s">
        <v>190</v>
      </c>
      <c r="B49" s="109">
        <v>82800</v>
      </c>
      <c r="C49" s="117">
        <f>SUM(B49:B49)</f>
        <v>82800</v>
      </c>
      <c r="E49" s="112"/>
      <c r="F49" s="113"/>
      <c r="G49" s="114"/>
      <c r="H49" s="115"/>
    </row>
    <row r="50" spans="1:8" s="111" customFormat="1" ht="28.5" customHeight="1" x14ac:dyDescent="0.2">
      <c r="A50" s="107" t="s">
        <v>146</v>
      </c>
      <c r="B50" s="109">
        <v>90270</v>
      </c>
      <c r="C50" s="117">
        <f>SUM(B50:B50)</f>
        <v>90270</v>
      </c>
      <c r="E50" s="112"/>
      <c r="F50" s="113"/>
      <c r="G50" s="114"/>
      <c r="H50" s="115"/>
    </row>
    <row r="51" spans="1:8" s="111" customFormat="1" ht="28.5" customHeight="1" x14ac:dyDescent="0.2">
      <c r="A51" s="107" t="s">
        <v>191</v>
      </c>
      <c r="B51" s="109">
        <v>477828.22</v>
      </c>
      <c r="C51" s="117">
        <f>SUM(B51:B51)</f>
        <v>477828.22</v>
      </c>
      <c r="E51" s="112"/>
      <c r="F51" s="113"/>
      <c r="G51" s="114"/>
      <c r="H51" s="115"/>
    </row>
    <row r="52" spans="1:8" s="111" customFormat="1" ht="28.5" customHeight="1" x14ac:dyDescent="0.2">
      <c r="A52" s="107" t="s">
        <v>131</v>
      </c>
      <c r="B52" s="109">
        <v>662759.65</v>
      </c>
      <c r="E52" s="112"/>
      <c r="F52" s="113"/>
      <c r="G52" s="114"/>
      <c r="H52" s="115"/>
    </row>
    <row r="53" spans="1:8" s="111" customFormat="1" ht="28.5" customHeight="1" x14ac:dyDescent="0.2">
      <c r="A53" s="107" t="s">
        <v>192</v>
      </c>
      <c r="B53" s="109">
        <v>22559.74</v>
      </c>
      <c r="E53" s="112"/>
      <c r="F53" s="113"/>
      <c r="G53" s="114"/>
      <c r="H53" s="115"/>
    </row>
    <row r="54" spans="1:8" s="111" customFormat="1" ht="28.5" customHeight="1" x14ac:dyDescent="0.2">
      <c r="A54" s="107" t="s">
        <v>149</v>
      </c>
      <c r="B54" s="109">
        <v>20192.16</v>
      </c>
      <c r="C54" s="117">
        <f>SUM(B51:B51)</f>
        <v>477828.22</v>
      </c>
      <c r="E54" s="112"/>
      <c r="F54" s="113"/>
      <c r="G54" s="114"/>
      <c r="H54" s="115"/>
    </row>
    <row r="55" spans="1:8" s="111" customFormat="1" ht="28.5" customHeight="1" x14ac:dyDescent="0.2">
      <c r="A55" s="107" t="s">
        <v>138</v>
      </c>
      <c r="B55" s="109">
        <v>1301226.23</v>
      </c>
      <c r="E55" s="112"/>
      <c r="F55" s="113"/>
      <c r="G55" s="114"/>
      <c r="H55" s="115"/>
    </row>
    <row r="56" spans="1:8" s="111" customFormat="1" ht="28.5" customHeight="1" x14ac:dyDescent="0.2">
      <c r="A56" s="107" t="s">
        <v>193</v>
      </c>
      <c r="B56" s="109">
        <v>31860</v>
      </c>
      <c r="E56" s="112"/>
      <c r="F56" s="113"/>
      <c r="G56" s="114"/>
      <c r="H56" s="115"/>
    </row>
    <row r="57" spans="1:8" s="111" customFormat="1" ht="28.5" customHeight="1" x14ac:dyDescent="0.2">
      <c r="A57" s="107" t="s">
        <v>38</v>
      </c>
      <c r="B57" s="109">
        <v>35400</v>
      </c>
      <c r="E57" s="112"/>
      <c r="F57" s="113"/>
      <c r="G57" s="114"/>
      <c r="H57" s="115"/>
    </row>
    <row r="58" spans="1:8" s="111" customFormat="1" ht="28.5" customHeight="1" x14ac:dyDescent="0.2">
      <c r="A58" s="107" t="s">
        <v>194</v>
      </c>
      <c r="B58" s="109">
        <v>12047.8</v>
      </c>
      <c r="E58" s="112"/>
      <c r="F58" s="113"/>
      <c r="G58" s="114"/>
      <c r="H58" s="115"/>
    </row>
    <row r="59" spans="1:8" s="111" customFormat="1" ht="28.5" customHeight="1" x14ac:dyDescent="0.2">
      <c r="A59" s="107" t="s">
        <v>195</v>
      </c>
      <c r="B59" s="109">
        <v>270000</v>
      </c>
      <c r="C59" s="117">
        <f>SUM(B59:B59)</f>
        <v>270000</v>
      </c>
      <c r="E59" s="112"/>
      <c r="F59" s="113"/>
      <c r="G59" s="114"/>
      <c r="H59" s="115"/>
    </row>
    <row r="60" spans="1:8" s="111" customFormat="1" ht="28.5" customHeight="1" x14ac:dyDescent="0.2">
      <c r="A60" s="107" t="s">
        <v>196</v>
      </c>
      <c r="B60" s="109">
        <v>153597.06</v>
      </c>
      <c r="E60" s="112"/>
      <c r="F60" s="113"/>
      <c r="G60" s="114"/>
      <c r="H60" s="115"/>
    </row>
    <row r="61" spans="1:8" s="111" customFormat="1" ht="28.5" customHeight="1" x14ac:dyDescent="0.2">
      <c r="A61" s="107" t="s">
        <v>197</v>
      </c>
      <c r="B61" s="109">
        <v>18889.439999999999</v>
      </c>
      <c r="E61" s="112"/>
      <c r="F61" s="113"/>
      <c r="G61" s="114"/>
      <c r="H61" s="115"/>
    </row>
    <row r="62" spans="1:8" s="111" customFormat="1" ht="28.5" customHeight="1" x14ac:dyDescent="0.2">
      <c r="A62" s="107" t="s">
        <v>12</v>
      </c>
      <c r="B62" s="109">
        <v>16661.599999999999</v>
      </c>
      <c r="E62" s="112"/>
      <c r="F62" s="113"/>
      <c r="G62" s="114"/>
      <c r="H62" s="115"/>
    </row>
    <row r="63" spans="1:8" s="111" customFormat="1" ht="28.5" customHeight="1" x14ac:dyDescent="0.2">
      <c r="A63" s="107" t="s">
        <v>198</v>
      </c>
      <c r="B63" s="109">
        <v>28530.97</v>
      </c>
      <c r="E63" s="112"/>
      <c r="F63" s="113"/>
      <c r="G63" s="114"/>
      <c r="H63" s="115"/>
    </row>
    <row r="64" spans="1:8" s="111" customFormat="1" ht="28.5" customHeight="1" x14ac:dyDescent="0.2">
      <c r="A64" s="107" t="s">
        <v>34</v>
      </c>
      <c r="B64" s="109">
        <v>28998.329999999998</v>
      </c>
      <c r="C64" s="117">
        <f>SUM(B64:B64)</f>
        <v>28998.329999999998</v>
      </c>
      <c r="E64" s="112"/>
      <c r="F64" s="113"/>
      <c r="G64" s="114"/>
      <c r="H64" s="115"/>
    </row>
    <row r="65" spans="1:8" s="111" customFormat="1" ht="28.5" customHeight="1" x14ac:dyDescent="0.2">
      <c r="A65" s="107" t="s">
        <v>155</v>
      </c>
      <c r="B65" s="109">
        <v>261676.80000000002</v>
      </c>
      <c r="C65" s="117">
        <f>SUM(B65:B65)</f>
        <v>261676.80000000002</v>
      </c>
      <c r="E65" s="112"/>
      <c r="F65" s="113"/>
      <c r="G65" s="114"/>
      <c r="H65" s="115"/>
    </row>
    <row r="66" spans="1:8" s="111" customFormat="1" ht="28.5" customHeight="1" x14ac:dyDescent="0.2">
      <c r="A66" s="107" t="s">
        <v>199</v>
      </c>
      <c r="B66" s="109">
        <v>188723.3</v>
      </c>
      <c r="E66" s="112"/>
      <c r="F66" s="113"/>
      <c r="G66" s="114"/>
      <c r="H66" s="115"/>
    </row>
    <row r="67" spans="1:8" s="111" customFormat="1" ht="28.5" customHeight="1" x14ac:dyDescent="0.2">
      <c r="A67" s="107" t="s">
        <v>200</v>
      </c>
      <c r="B67" s="109">
        <v>306056.46999999997</v>
      </c>
      <c r="E67" s="112"/>
      <c r="F67" s="113"/>
      <c r="G67" s="114"/>
      <c r="H67" s="115"/>
    </row>
    <row r="68" spans="1:8" s="111" customFormat="1" ht="28.5" customHeight="1" x14ac:dyDescent="0.2">
      <c r="A68" s="107" t="s">
        <v>153</v>
      </c>
      <c r="B68" s="109">
        <v>2500</v>
      </c>
      <c r="E68" s="112"/>
      <c r="F68" s="113"/>
      <c r="G68" s="114"/>
      <c r="H68" s="115"/>
    </row>
    <row r="69" spans="1:8" s="111" customFormat="1" ht="28.5" customHeight="1" x14ac:dyDescent="0.2">
      <c r="A69" s="107" t="s">
        <v>165</v>
      </c>
      <c r="B69" s="109">
        <v>48220</v>
      </c>
      <c r="E69" s="112"/>
      <c r="F69" s="113"/>
      <c r="G69" s="114"/>
      <c r="H69" s="115"/>
    </row>
    <row r="70" spans="1:8" s="111" customFormat="1" ht="28.5" customHeight="1" x14ac:dyDescent="0.2">
      <c r="A70" s="107" t="s">
        <v>201</v>
      </c>
      <c r="B70" s="109">
        <v>207824.9</v>
      </c>
      <c r="E70" s="112"/>
      <c r="F70" s="113"/>
      <c r="G70" s="114"/>
      <c r="H70" s="115"/>
    </row>
    <row r="71" spans="1:8" s="111" customFormat="1" ht="28.5" customHeight="1" x14ac:dyDescent="0.2">
      <c r="A71" s="107" t="s">
        <v>156</v>
      </c>
      <c r="B71" s="109">
        <v>227740</v>
      </c>
      <c r="C71" s="117">
        <f>SUM(B71:B71)</f>
        <v>227740</v>
      </c>
      <c r="E71" s="112"/>
      <c r="F71" s="113"/>
      <c r="G71" s="114"/>
      <c r="H71" s="115"/>
    </row>
    <row r="72" spans="1:8" s="111" customFormat="1" ht="28.5" customHeight="1" x14ac:dyDescent="0.2">
      <c r="A72" s="107" t="s">
        <v>202</v>
      </c>
      <c r="B72" s="109">
        <v>48363.48</v>
      </c>
      <c r="E72" s="112"/>
      <c r="F72" s="113"/>
      <c r="G72" s="114"/>
      <c r="H72" s="115"/>
    </row>
    <row r="73" spans="1:8" s="111" customFormat="1" ht="28.5" customHeight="1" x14ac:dyDescent="0.2">
      <c r="A73" s="107" t="s">
        <v>203</v>
      </c>
      <c r="B73" s="109">
        <v>159000.01</v>
      </c>
      <c r="E73" s="112"/>
      <c r="F73" s="113"/>
      <c r="G73" s="114"/>
      <c r="H73" s="115"/>
    </row>
    <row r="74" spans="1:8" s="111" customFormat="1" ht="28.5" customHeight="1" x14ac:dyDescent="0.2">
      <c r="A74" s="107" t="s">
        <v>204</v>
      </c>
      <c r="B74" s="109">
        <v>969007.77</v>
      </c>
      <c r="C74" s="117">
        <f>SUM(B74:B74)</f>
        <v>969007.77</v>
      </c>
      <c r="E74" s="112"/>
      <c r="F74" s="113"/>
      <c r="G74" s="114"/>
      <c r="H74" s="115"/>
    </row>
    <row r="75" spans="1:8" ht="15" x14ac:dyDescent="0.2">
      <c r="B75" s="116">
        <f>SUM(B17:B74)</f>
        <v>15527216.500000006</v>
      </c>
    </row>
    <row r="76" spans="1:8" x14ac:dyDescent="0.2">
      <c r="B76" s="36" t="e">
        <f>B75-#REF!</f>
        <v>#REF!</v>
      </c>
    </row>
    <row r="78" spans="1:8" x14ac:dyDescent="0.2">
      <c r="B78" s="4">
        <v>15527216.5</v>
      </c>
    </row>
    <row r="79" spans="1:8" x14ac:dyDescent="0.2">
      <c r="B79" s="4">
        <f>+B75-B78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defaultColWidth="9.140625" defaultRowHeight="18.75" customHeight="1" x14ac:dyDescent="0.2"/>
  <cols>
    <col min="1" max="1" width="38.5703125" style="80" customWidth="1"/>
    <col min="2" max="2" width="20.42578125" style="79" customWidth="1"/>
    <col min="3" max="3" width="19.7109375" style="79" customWidth="1"/>
    <col min="4" max="4" width="9.140625" style="80"/>
    <col min="5" max="5" width="17.5703125" style="80" customWidth="1"/>
    <col min="6" max="6" width="28.85546875" style="80" customWidth="1"/>
    <col min="7" max="7" width="24" style="80" customWidth="1"/>
    <col min="8" max="8" width="22.42578125" style="80" bestFit="1" customWidth="1"/>
    <col min="9" max="16384" width="9.140625" style="80"/>
  </cols>
  <sheetData>
    <row r="7" spans="1:8" ht="18.75" customHeight="1" x14ac:dyDescent="0.2">
      <c r="A7" s="78" t="s">
        <v>14</v>
      </c>
    </row>
    <row r="8" spans="1:8" ht="18.75" customHeight="1" x14ac:dyDescent="0.2">
      <c r="A8" s="78"/>
    </row>
    <row r="9" spans="1:8" ht="18.75" customHeight="1" x14ac:dyDescent="0.2">
      <c r="A9" s="81"/>
    </row>
    <row r="10" spans="1:8" ht="18.75" customHeight="1" x14ac:dyDescent="0.2">
      <c r="B10" s="82"/>
      <c r="C10" s="82"/>
    </row>
    <row r="13" spans="1:8" ht="18.75" customHeight="1" x14ac:dyDescent="0.2">
      <c r="A13" s="81"/>
    </row>
    <row r="14" spans="1:8" ht="18.75" customHeight="1" thickBot="1" x14ac:dyDescent="0.25"/>
    <row r="15" spans="1:8" ht="18" customHeight="1" thickBot="1" x14ac:dyDescent="0.25">
      <c r="A15" s="88" t="s">
        <v>53</v>
      </c>
      <c r="B15" s="89">
        <v>2021</v>
      </c>
      <c r="C15" s="90">
        <v>2020</v>
      </c>
    </row>
    <row r="16" spans="1:8" ht="18.75" customHeight="1" x14ac:dyDescent="0.2">
      <c r="A16" s="66" t="s">
        <v>13</v>
      </c>
      <c r="B16" s="75">
        <v>727600</v>
      </c>
      <c r="C16" s="75">
        <v>232800</v>
      </c>
      <c r="E16" s="83"/>
      <c r="F16" s="84"/>
      <c r="G16" s="85"/>
      <c r="H16" s="86"/>
    </row>
    <row r="17" spans="1:8" ht="18.75" customHeight="1" x14ac:dyDescent="0.2">
      <c r="A17" s="68" t="s">
        <v>89</v>
      </c>
      <c r="B17" s="67">
        <v>0</v>
      </c>
      <c r="C17" s="69">
        <v>1225</v>
      </c>
      <c r="E17" s="83"/>
      <c r="F17" s="84"/>
      <c r="G17" s="85"/>
      <c r="H17" s="86"/>
    </row>
    <row r="18" spans="1:8" ht="18.75" customHeight="1" x14ac:dyDescent="0.2">
      <c r="A18" s="66" t="s">
        <v>54</v>
      </c>
      <c r="B18" s="67">
        <v>4720</v>
      </c>
      <c r="C18" s="67">
        <v>0</v>
      </c>
      <c r="E18" s="83"/>
      <c r="F18" s="84"/>
      <c r="G18" s="85"/>
      <c r="H18" s="86"/>
    </row>
    <row r="19" spans="1:8" ht="18.75" customHeight="1" x14ac:dyDescent="0.2">
      <c r="A19" s="66" t="s">
        <v>66</v>
      </c>
      <c r="B19" s="67">
        <v>11160</v>
      </c>
      <c r="C19" s="67">
        <v>12168</v>
      </c>
      <c r="E19" s="83"/>
      <c r="F19" s="84"/>
      <c r="G19" s="85"/>
      <c r="H19" s="86"/>
    </row>
    <row r="20" spans="1:8" ht="18.75" customHeight="1" x14ac:dyDescent="0.2">
      <c r="A20" s="66" t="s">
        <v>75</v>
      </c>
      <c r="B20" s="67">
        <v>1717632.07</v>
      </c>
      <c r="C20" s="67">
        <v>0</v>
      </c>
      <c r="E20" s="83"/>
      <c r="F20" s="84"/>
      <c r="G20" s="85"/>
      <c r="H20" s="86"/>
    </row>
    <row r="21" spans="1:8" ht="18.75" customHeight="1" x14ac:dyDescent="0.2">
      <c r="A21" s="70" t="s">
        <v>25</v>
      </c>
      <c r="B21" s="67">
        <v>11734.86</v>
      </c>
      <c r="C21" s="67">
        <v>17183.77</v>
      </c>
      <c r="E21" s="83"/>
      <c r="F21" s="84"/>
      <c r="G21" s="85"/>
      <c r="H21" s="86"/>
    </row>
    <row r="22" spans="1:8" ht="18.75" customHeight="1" x14ac:dyDescent="0.2">
      <c r="A22" s="71" t="s">
        <v>31</v>
      </c>
      <c r="B22" s="67">
        <v>0</v>
      </c>
      <c r="C22" s="67">
        <v>34416.620000000003</v>
      </c>
      <c r="E22" s="83"/>
      <c r="F22" s="84"/>
      <c r="G22" s="85"/>
      <c r="H22" s="86"/>
    </row>
    <row r="23" spans="1:8" ht="18.75" customHeight="1" x14ac:dyDescent="0.2">
      <c r="A23" s="70" t="s">
        <v>79</v>
      </c>
      <c r="B23" s="67">
        <v>1385438</v>
      </c>
      <c r="C23" s="67">
        <v>0</v>
      </c>
      <c r="E23" s="83"/>
      <c r="F23" s="84"/>
      <c r="G23" s="85"/>
      <c r="H23" s="86"/>
    </row>
    <row r="24" spans="1:8" ht="18.75" customHeight="1" x14ac:dyDescent="0.2">
      <c r="A24" s="70" t="s">
        <v>87</v>
      </c>
      <c r="B24" s="67">
        <v>72299.19</v>
      </c>
      <c r="C24" s="72">
        <v>82342.05</v>
      </c>
      <c r="E24" s="83"/>
      <c r="F24" s="84"/>
      <c r="G24" s="85"/>
      <c r="H24" s="86"/>
    </row>
    <row r="25" spans="1:8" ht="18.75" customHeight="1" x14ac:dyDescent="0.2">
      <c r="A25" s="70" t="s">
        <v>70</v>
      </c>
      <c r="B25" s="67">
        <v>318.60000000000002</v>
      </c>
      <c r="C25" s="67">
        <v>0</v>
      </c>
      <c r="E25" s="83"/>
      <c r="F25" s="84"/>
      <c r="G25" s="85"/>
      <c r="H25" s="86"/>
    </row>
    <row r="26" spans="1:8" ht="18.75" customHeight="1" x14ac:dyDescent="0.2">
      <c r="A26" s="68" t="s">
        <v>90</v>
      </c>
      <c r="B26" s="67">
        <v>0</v>
      </c>
      <c r="C26" s="73">
        <v>2510000</v>
      </c>
      <c r="E26" s="83"/>
      <c r="F26" s="84"/>
      <c r="G26" s="85"/>
      <c r="H26" s="86"/>
    </row>
    <row r="27" spans="1:8" ht="18.75" customHeight="1" x14ac:dyDescent="0.2">
      <c r="A27" s="70" t="s">
        <v>72</v>
      </c>
      <c r="B27" s="67">
        <v>533.54999999999995</v>
      </c>
      <c r="C27" s="67">
        <v>0</v>
      </c>
      <c r="E27" s="83"/>
      <c r="F27" s="84"/>
      <c r="G27" s="85"/>
      <c r="H27" s="86"/>
    </row>
    <row r="28" spans="1:8" ht="18.75" customHeight="1" x14ac:dyDescent="0.2">
      <c r="A28" s="70" t="s">
        <v>22</v>
      </c>
      <c r="B28" s="67">
        <v>1301482</v>
      </c>
      <c r="C28" s="74">
        <v>988832</v>
      </c>
      <c r="E28" s="83"/>
      <c r="F28" s="84"/>
      <c r="G28" s="85"/>
      <c r="H28" s="86"/>
    </row>
    <row r="29" spans="1:8" ht="18.75" customHeight="1" x14ac:dyDescent="0.2">
      <c r="A29" s="70" t="s">
        <v>30</v>
      </c>
      <c r="B29" s="67">
        <v>512761.79000000004</v>
      </c>
      <c r="C29" s="67">
        <v>438539.45</v>
      </c>
      <c r="E29" s="83"/>
      <c r="F29" s="84"/>
      <c r="G29" s="85"/>
      <c r="H29" s="86"/>
    </row>
    <row r="30" spans="1:8" ht="18.75" customHeight="1" x14ac:dyDescent="0.2">
      <c r="A30" s="70" t="s">
        <v>76</v>
      </c>
      <c r="B30" s="67">
        <v>148680.07</v>
      </c>
      <c r="C30" s="74">
        <v>32033.32</v>
      </c>
      <c r="E30" s="83"/>
      <c r="F30" s="84"/>
      <c r="G30" s="85"/>
      <c r="H30" s="86"/>
    </row>
    <row r="31" spans="1:8" ht="18.75" customHeight="1" x14ac:dyDescent="0.2">
      <c r="A31" s="70" t="s">
        <v>42</v>
      </c>
      <c r="B31" s="67">
        <v>11446.33</v>
      </c>
      <c r="C31" s="74">
        <v>11915.98</v>
      </c>
      <c r="E31" s="83"/>
      <c r="F31" s="84"/>
      <c r="G31" s="85"/>
      <c r="H31" s="86"/>
    </row>
    <row r="32" spans="1:8" ht="18.75" customHeight="1" x14ac:dyDescent="0.2">
      <c r="A32" s="70" t="s">
        <v>28</v>
      </c>
      <c r="B32" s="67">
        <v>9879.5400000000009</v>
      </c>
      <c r="C32" s="74">
        <v>8143.44</v>
      </c>
      <c r="E32" s="83"/>
      <c r="F32" s="84"/>
      <c r="G32" s="85"/>
      <c r="H32" s="86"/>
    </row>
    <row r="33" spans="1:8" ht="18.75" customHeight="1" x14ac:dyDescent="0.2">
      <c r="A33" s="71" t="s">
        <v>91</v>
      </c>
      <c r="B33" s="67">
        <v>0</v>
      </c>
      <c r="C33" s="74">
        <v>121186</v>
      </c>
      <c r="E33" s="83"/>
      <c r="F33" s="84"/>
      <c r="G33" s="85"/>
      <c r="H33" s="86"/>
    </row>
    <row r="34" spans="1:8" ht="18.75" customHeight="1" x14ac:dyDescent="0.2">
      <c r="A34" s="70" t="s">
        <v>84</v>
      </c>
      <c r="B34" s="67">
        <v>126525.5</v>
      </c>
      <c r="C34" s="74">
        <v>98585.46</v>
      </c>
      <c r="E34" s="83"/>
      <c r="F34" s="84"/>
      <c r="G34" s="85"/>
      <c r="H34" s="86"/>
    </row>
    <row r="35" spans="1:8" ht="18.75" customHeight="1" x14ac:dyDescent="0.2">
      <c r="A35" s="70" t="s">
        <v>64</v>
      </c>
      <c r="B35" s="67">
        <v>63720</v>
      </c>
      <c r="C35" s="67">
        <v>81420</v>
      </c>
      <c r="E35" s="83"/>
      <c r="F35" s="84"/>
      <c r="G35" s="85"/>
      <c r="H35" s="86"/>
    </row>
    <row r="36" spans="1:8" ht="18.75" customHeight="1" x14ac:dyDescent="0.2">
      <c r="A36" s="71" t="s">
        <v>92</v>
      </c>
      <c r="B36" s="67">
        <v>0</v>
      </c>
      <c r="C36" s="67">
        <v>181425</v>
      </c>
      <c r="E36" s="83"/>
      <c r="F36" s="84"/>
      <c r="G36" s="85"/>
      <c r="H36" s="86"/>
    </row>
    <row r="37" spans="1:8" ht="18.75" customHeight="1" x14ac:dyDescent="0.2">
      <c r="A37" s="70" t="s">
        <v>33</v>
      </c>
      <c r="B37" s="67">
        <v>187578.14</v>
      </c>
      <c r="C37" s="67">
        <v>215042.3</v>
      </c>
      <c r="E37" s="83"/>
      <c r="F37" s="84"/>
      <c r="G37" s="85"/>
      <c r="H37" s="86"/>
    </row>
    <row r="38" spans="1:8" ht="18.75" customHeight="1" x14ac:dyDescent="0.2">
      <c r="A38" s="70" t="s">
        <v>24</v>
      </c>
      <c r="B38" s="67">
        <v>273299.8</v>
      </c>
      <c r="C38" s="67">
        <v>159595</v>
      </c>
      <c r="E38" s="83"/>
      <c r="F38" s="84"/>
      <c r="G38" s="85"/>
      <c r="H38" s="86"/>
    </row>
    <row r="39" spans="1:8" ht="18.75" customHeight="1" x14ac:dyDescent="0.2">
      <c r="A39" s="70" t="s">
        <v>41</v>
      </c>
      <c r="B39" s="67">
        <v>23116.82</v>
      </c>
      <c r="C39" s="67">
        <v>30539.79</v>
      </c>
      <c r="E39" s="83"/>
      <c r="F39" s="84"/>
      <c r="G39" s="85"/>
      <c r="H39" s="86"/>
    </row>
    <row r="40" spans="1:8" ht="18.75" customHeight="1" x14ac:dyDescent="0.2">
      <c r="A40" s="71" t="s">
        <v>26</v>
      </c>
      <c r="B40" s="67">
        <v>0</v>
      </c>
      <c r="C40" s="74">
        <v>29500</v>
      </c>
      <c r="E40" s="83"/>
      <c r="F40" s="84"/>
      <c r="G40" s="85"/>
      <c r="H40" s="86"/>
    </row>
    <row r="41" spans="1:8" ht="18.75" customHeight="1" x14ac:dyDescent="0.2">
      <c r="A41" s="71" t="s">
        <v>39</v>
      </c>
      <c r="B41" s="74">
        <v>44772.17</v>
      </c>
      <c r="C41" s="74">
        <v>36084.400000000001</v>
      </c>
      <c r="E41" s="83"/>
      <c r="F41" s="84"/>
      <c r="G41" s="85"/>
      <c r="H41" s="86"/>
    </row>
    <row r="42" spans="1:8" ht="18.75" customHeight="1" thickBot="1" x14ac:dyDescent="0.25">
      <c r="A42" s="71"/>
      <c r="B42" s="74"/>
      <c r="C42" s="74"/>
      <c r="E42" s="83"/>
      <c r="F42" s="84"/>
      <c r="G42" s="85"/>
      <c r="H42" s="86"/>
    </row>
    <row r="43" spans="1:8" ht="15.75" customHeight="1" x14ac:dyDescent="0.2">
      <c r="A43" s="134" t="s">
        <v>53</v>
      </c>
      <c r="B43" s="136">
        <v>2021</v>
      </c>
      <c r="C43" s="136">
        <v>2020</v>
      </c>
      <c r="E43" s="83"/>
      <c r="F43" s="84"/>
      <c r="G43" s="85"/>
      <c r="H43" s="86"/>
    </row>
    <row r="44" spans="1:8" ht="18.75" hidden="1" customHeight="1" thickBot="1" x14ac:dyDescent="0.25">
      <c r="A44" s="135"/>
      <c r="B44" s="137"/>
      <c r="C44" s="137"/>
      <c r="E44" s="83"/>
      <c r="F44" s="84"/>
      <c r="G44" s="85"/>
      <c r="H44" s="86"/>
    </row>
    <row r="45" spans="1:8" ht="18.75" customHeight="1" x14ac:dyDescent="0.2">
      <c r="A45" s="70" t="s">
        <v>40</v>
      </c>
      <c r="B45" s="67">
        <v>7670</v>
      </c>
      <c r="C45" s="74">
        <v>11800</v>
      </c>
      <c r="E45" s="83"/>
      <c r="F45" s="84"/>
      <c r="G45" s="85"/>
      <c r="H45" s="86"/>
    </row>
    <row r="46" spans="1:8" ht="18.75" customHeight="1" x14ac:dyDescent="0.2">
      <c r="A46" s="66" t="s">
        <v>8</v>
      </c>
      <c r="B46" s="75">
        <v>208800</v>
      </c>
      <c r="C46" s="75">
        <v>208800</v>
      </c>
      <c r="E46" s="83"/>
      <c r="F46" s="84"/>
      <c r="G46" s="85"/>
      <c r="H46" s="86"/>
    </row>
    <row r="47" spans="1:8" ht="18.75" customHeight="1" x14ac:dyDescent="0.2">
      <c r="A47" s="66" t="s">
        <v>68</v>
      </c>
      <c r="B47" s="75">
        <v>1800</v>
      </c>
      <c r="C47" s="67">
        <v>0</v>
      </c>
      <c r="E47" s="83"/>
      <c r="F47" s="84"/>
      <c r="G47" s="85"/>
      <c r="H47" s="86"/>
    </row>
    <row r="48" spans="1:8" ht="18.75" customHeight="1" x14ac:dyDescent="0.2">
      <c r="A48" s="66" t="s">
        <v>82</v>
      </c>
      <c r="B48" s="75">
        <v>56095.9</v>
      </c>
      <c r="C48" s="67">
        <v>0</v>
      </c>
      <c r="E48" s="83"/>
      <c r="F48" s="84"/>
      <c r="G48" s="85"/>
      <c r="H48" s="86"/>
    </row>
    <row r="49" spans="1:8" ht="18.75" customHeight="1" x14ac:dyDescent="0.2">
      <c r="A49" s="66" t="s">
        <v>16</v>
      </c>
      <c r="B49" s="75">
        <v>755.2</v>
      </c>
      <c r="C49" s="75">
        <v>755.2</v>
      </c>
      <c r="E49" s="83"/>
      <c r="F49" s="84"/>
      <c r="G49" s="85"/>
      <c r="H49" s="86"/>
    </row>
    <row r="50" spans="1:8" ht="18.75" customHeight="1" x14ac:dyDescent="0.2">
      <c r="A50" s="68" t="s">
        <v>37</v>
      </c>
      <c r="B50" s="73">
        <v>554895</v>
      </c>
      <c r="C50" s="73">
        <v>425980</v>
      </c>
      <c r="E50" s="83"/>
      <c r="F50" s="84"/>
      <c r="G50" s="85"/>
      <c r="H50" s="86"/>
    </row>
    <row r="51" spans="1:8" ht="18.75" customHeight="1" x14ac:dyDescent="0.2">
      <c r="A51" s="68" t="s">
        <v>32</v>
      </c>
      <c r="B51" s="73">
        <v>14533.47</v>
      </c>
      <c r="C51" s="73">
        <v>4625.6000000000004</v>
      </c>
      <c r="E51" s="83"/>
      <c r="F51" s="84"/>
      <c r="G51" s="85"/>
      <c r="H51" s="86"/>
    </row>
    <row r="52" spans="1:8" ht="18.75" customHeight="1" x14ac:dyDescent="0.2">
      <c r="A52" s="68" t="s">
        <v>93</v>
      </c>
      <c r="B52" s="73">
        <v>0</v>
      </c>
      <c r="C52" s="73">
        <v>148514.71</v>
      </c>
      <c r="E52" s="83"/>
      <c r="F52" s="84"/>
      <c r="G52" s="85"/>
      <c r="H52" s="86"/>
    </row>
    <row r="53" spans="1:8" ht="18.75" customHeight="1" x14ac:dyDescent="0.2">
      <c r="A53" s="68" t="s">
        <v>18</v>
      </c>
      <c r="B53" s="73">
        <v>0</v>
      </c>
      <c r="C53" s="73">
        <v>6174363.1200000001</v>
      </c>
      <c r="E53" s="83"/>
      <c r="F53" s="84"/>
      <c r="G53" s="85"/>
      <c r="H53" s="86"/>
    </row>
    <row r="54" spans="1:8" ht="18.75" customHeight="1" x14ac:dyDescent="0.2">
      <c r="A54" s="66" t="s">
        <v>74</v>
      </c>
      <c r="B54" s="75">
        <v>47935.85</v>
      </c>
      <c r="C54" s="67">
        <v>0</v>
      </c>
      <c r="E54" s="83"/>
      <c r="F54" s="84"/>
      <c r="G54" s="85"/>
      <c r="H54" s="86"/>
    </row>
    <row r="55" spans="1:8" ht="18.75" customHeight="1" x14ac:dyDescent="0.2">
      <c r="A55" s="66" t="s">
        <v>71</v>
      </c>
      <c r="B55" s="75">
        <v>7000</v>
      </c>
      <c r="C55" s="67">
        <v>0</v>
      </c>
      <c r="E55" s="83"/>
      <c r="F55" s="84"/>
      <c r="G55" s="85"/>
      <c r="H55" s="86"/>
    </row>
    <row r="56" spans="1:8" ht="18.75" customHeight="1" x14ac:dyDescent="0.2">
      <c r="A56" s="66" t="s">
        <v>83</v>
      </c>
      <c r="B56" s="75">
        <v>51599.98</v>
      </c>
      <c r="C56" s="67">
        <v>0</v>
      </c>
      <c r="E56" s="83"/>
      <c r="F56" s="84"/>
      <c r="G56" s="85"/>
      <c r="H56" s="86"/>
    </row>
    <row r="57" spans="1:8" ht="18.75" customHeight="1" x14ac:dyDescent="0.2">
      <c r="A57" s="66" t="s">
        <v>48</v>
      </c>
      <c r="B57" s="75">
        <v>203356.69</v>
      </c>
      <c r="C57" s="67">
        <v>0</v>
      </c>
      <c r="E57" s="83"/>
      <c r="F57" s="84"/>
      <c r="G57" s="85"/>
      <c r="H57" s="86"/>
    </row>
    <row r="58" spans="1:8" ht="18.75" customHeight="1" x14ac:dyDescent="0.2">
      <c r="A58" s="66" t="s">
        <v>11</v>
      </c>
      <c r="B58" s="75">
        <v>72393.100000000006</v>
      </c>
      <c r="C58" s="67">
        <v>929605.80999999982</v>
      </c>
      <c r="E58" s="83"/>
      <c r="F58" s="84"/>
      <c r="G58" s="85"/>
      <c r="H58" s="86"/>
    </row>
    <row r="59" spans="1:8" ht="18.75" customHeight="1" x14ac:dyDescent="0.2">
      <c r="A59" s="66" t="s">
        <v>61</v>
      </c>
      <c r="B59" s="75">
        <v>33205.199999999997</v>
      </c>
      <c r="C59" s="67">
        <v>0</v>
      </c>
      <c r="E59" s="83"/>
      <c r="F59" s="84"/>
      <c r="G59" s="85"/>
      <c r="H59" s="86"/>
    </row>
    <row r="60" spans="1:8" ht="18.75" customHeight="1" x14ac:dyDescent="0.2">
      <c r="A60" s="66" t="s">
        <v>77</v>
      </c>
      <c r="B60" s="75">
        <v>2405210.5099999998</v>
      </c>
      <c r="C60" s="67">
        <v>0</v>
      </c>
      <c r="E60" s="83"/>
      <c r="F60" s="84"/>
      <c r="G60" s="85"/>
      <c r="H60" s="86"/>
    </row>
    <row r="61" spans="1:8" ht="18.75" customHeight="1" x14ac:dyDescent="0.2">
      <c r="A61" s="66" t="s">
        <v>80</v>
      </c>
      <c r="B61" s="75">
        <v>17756.64</v>
      </c>
      <c r="C61" s="67">
        <v>0</v>
      </c>
      <c r="E61" s="83"/>
      <c r="F61" s="84"/>
      <c r="G61" s="85"/>
      <c r="H61" s="86"/>
    </row>
    <row r="62" spans="1:8" ht="18.75" customHeight="1" x14ac:dyDescent="0.2">
      <c r="A62" s="66" t="s">
        <v>49</v>
      </c>
      <c r="B62" s="75">
        <v>4718710.7</v>
      </c>
      <c r="C62" s="73">
        <v>1790808.91</v>
      </c>
      <c r="E62" s="83"/>
      <c r="F62" s="84"/>
      <c r="G62" s="85"/>
      <c r="H62" s="86"/>
    </row>
    <row r="63" spans="1:8" ht="18.75" customHeight="1" x14ac:dyDescent="0.2">
      <c r="A63" s="66" t="s">
        <v>81</v>
      </c>
      <c r="B63" s="75">
        <v>317125</v>
      </c>
      <c r="C63" s="67">
        <v>0</v>
      </c>
      <c r="E63" s="83"/>
      <c r="F63" s="84"/>
      <c r="G63" s="85"/>
      <c r="H63" s="86"/>
    </row>
    <row r="64" spans="1:8" ht="18.75" customHeight="1" x14ac:dyDescent="0.2">
      <c r="A64" s="66" t="s">
        <v>73</v>
      </c>
      <c r="B64" s="75">
        <f>59705.64*58.3577</f>
        <v>3484283.827428</v>
      </c>
      <c r="C64" s="73">
        <v>3192316.05</v>
      </c>
      <c r="E64" s="83"/>
      <c r="F64" s="84"/>
      <c r="G64" s="85"/>
      <c r="H64" s="86"/>
    </row>
    <row r="65" spans="1:8" ht="18.75" customHeight="1" x14ac:dyDescent="0.2">
      <c r="A65" s="66" t="s">
        <v>38</v>
      </c>
      <c r="B65" s="75">
        <v>35400</v>
      </c>
      <c r="C65" s="73">
        <v>35400</v>
      </c>
      <c r="E65" s="83"/>
      <c r="F65" s="84"/>
      <c r="G65" s="85"/>
      <c r="H65" s="86"/>
    </row>
    <row r="66" spans="1:8" ht="18.75" customHeight="1" x14ac:dyDescent="0.2">
      <c r="A66" s="66" t="s">
        <v>23</v>
      </c>
      <c r="B66" s="75">
        <v>270000</v>
      </c>
      <c r="C66" s="75">
        <v>270000</v>
      </c>
      <c r="E66" s="83"/>
      <c r="F66" s="84"/>
      <c r="G66" s="85"/>
      <c r="H66" s="86"/>
    </row>
    <row r="67" spans="1:8" ht="18.75" customHeight="1" x14ac:dyDescent="0.2">
      <c r="A67" s="66" t="s">
        <v>17</v>
      </c>
      <c r="B67" s="75">
        <v>22125</v>
      </c>
      <c r="C67" s="73">
        <v>22125</v>
      </c>
      <c r="E67" s="83"/>
      <c r="F67" s="84"/>
      <c r="G67" s="85"/>
      <c r="H67" s="86"/>
    </row>
    <row r="68" spans="1:8" ht="18.75" customHeight="1" x14ac:dyDescent="0.2">
      <c r="A68" s="66" t="s">
        <v>69</v>
      </c>
      <c r="B68" s="75">
        <v>112668.93</v>
      </c>
      <c r="C68" s="67">
        <v>0</v>
      </c>
      <c r="E68" s="83"/>
      <c r="F68" s="84"/>
      <c r="G68" s="85"/>
      <c r="H68" s="86"/>
    </row>
    <row r="69" spans="1:8" ht="18.75" customHeight="1" x14ac:dyDescent="0.2">
      <c r="A69" s="66" t="s">
        <v>62</v>
      </c>
      <c r="B69" s="75">
        <v>82000</v>
      </c>
      <c r="C69" s="67">
        <v>0</v>
      </c>
      <c r="E69" s="83"/>
      <c r="F69" s="84"/>
      <c r="G69" s="85"/>
      <c r="H69" s="86"/>
    </row>
    <row r="70" spans="1:8" ht="18.75" customHeight="1" x14ac:dyDescent="0.2">
      <c r="A70" s="66" t="s">
        <v>67</v>
      </c>
      <c r="B70" s="75">
        <v>111400</v>
      </c>
      <c r="C70" s="67">
        <v>0</v>
      </c>
      <c r="E70" s="83"/>
      <c r="F70" s="84"/>
      <c r="G70" s="85"/>
      <c r="H70" s="86"/>
    </row>
    <row r="71" spans="1:8" ht="18.75" customHeight="1" x14ac:dyDescent="0.2">
      <c r="A71" s="66" t="s">
        <v>12</v>
      </c>
      <c r="B71" s="75">
        <v>16661.599999999999</v>
      </c>
      <c r="C71" s="75">
        <v>16661.599999999999</v>
      </c>
      <c r="H71" s="86"/>
    </row>
    <row r="72" spans="1:8" ht="18.75" customHeight="1" x14ac:dyDescent="0.2">
      <c r="A72" s="66" t="s">
        <v>34</v>
      </c>
      <c r="B72" s="75">
        <v>31000.21</v>
      </c>
      <c r="C72" s="67">
        <v>25794.5</v>
      </c>
      <c r="E72" s="83"/>
      <c r="F72" s="84"/>
      <c r="G72" s="85"/>
      <c r="H72" s="86"/>
    </row>
    <row r="73" spans="1:8" ht="18.75" customHeight="1" x14ac:dyDescent="0.2">
      <c r="A73" s="68" t="s">
        <v>94</v>
      </c>
      <c r="B73" s="75">
        <v>0</v>
      </c>
      <c r="C73" s="73">
        <v>100064</v>
      </c>
      <c r="E73" s="83"/>
      <c r="F73" s="84"/>
      <c r="G73" s="85"/>
      <c r="H73" s="86"/>
    </row>
    <row r="74" spans="1:8" ht="18.75" customHeight="1" x14ac:dyDescent="0.2">
      <c r="A74" s="68" t="s">
        <v>29</v>
      </c>
      <c r="B74" s="75">
        <v>0</v>
      </c>
      <c r="C74" s="73">
        <v>188800</v>
      </c>
      <c r="E74" s="83"/>
      <c r="F74" s="84"/>
      <c r="G74" s="85"/>
      <c r="H74" s="86"/>
    </row>
    <row r="75" spans="1:8" ht="18.75" customHeight="1" x14ac:dyDescent="0.2">
      <c r="A75" s="68" t="s">
        <v>95</v>
      </c>
      <c r="B75" s="75">
        <v>0</v>
      </c>
      <c r="C75" s="73">
        <v>5841</v>
      </c>
      <c r="E75" s="83"/>
      <c r="F75" s="84"/>
      <c r="G75" s="85"/>
      <c r="H75" s="86"/>
    </row>
    <row r="76" spans="1:8" ht="18.75" customHeight="1" x14ac:dyDescent="0.2">
      <c r="A76" s="68"/>
      <c r="B76" s="75"/>
      <c r="C76" s="73"/>
      <c r="E76" s="83"/>
      <c r="F76" s="84"/>
      <c r="G76" s="85"/>
      <c r="H76" s="86"/>
    </row>
    <row r="77" spans="1:8" ht="18.75" customHeight="1" thickBot="1" x14ac:dyDescent="0.25">
      <c r="A77" s="68"/>
      <c r="B77" s="75"/>
      <c r="C77" s="73"/>
      <c r="E77" s="83"/>
      <c r="F77" s="84"/>
      <c r="G77" s="85"/>
      <c r="H77" s="86"/>
    </row>
    <row r="78" spans="1:8" ht="18.75" customHeight="1" x14ac:dyDescent="0.2">
      <c r="A78" s="134" t="s">
        <v>53</v>
      </c>
      <c r="B78" s="136">
        <v>2021</v>
      </c>
      <c r="C78" s="136">
        <v>2020</v>
      </c>
      <c r="E78" s="83"/>
      <c r="F78" s="84"/>
      <c r="G78" s="85"/>
      <c r="H78" s="86"/>
    </row>
    <row r="79" spans="1:8" ht="0.75" customHeight="1" thickBot="1" x14ac:dyDescent="0.25">
      <c r="A79" s="135"/>
      <c r="B79" s="137"/>
      <c r="C79" s="137"/>
      <c r="E79" s="83"/>
      <c r="F79" s="84"/>
      <c r="G79" s="85"/>
      <c r="H79" s="86"/>
    </row>
    <row r="80" spans="1:8" ht="18.75" customHeight="1" x14ac:dyDescent="0.2">
      <c r="A80" s="68" t="s">
        <v>96</v>
      </c>
      <c r="B80" s="75">
        <v>0</v>
      </c>
      <c r="C80" s="73">
        <v>31860</v>
      </c>
      <c r="E80" s="83"/>
      <c r="F80" s="84"/>
      <c r="G80" s="85"/>
      <c r="H80" s="86"/>
    </row>
    <row r="81" spans="1:8" ht="18.75" customHeight="1" x14ac:dyDescent="0.2">
      <c r="A81" s="68" t="s">
        <v>97</v>
      </c>
      <c r="B81" s="75">
        <v>0</v>
      </c>
      <c r="C81" s="73">
        <v>41123</v>
      </c>
      <c r="E81" s="83"/>
      <c r="F81" s="84"/>
      <c r="G81" s="85"/>
      <c r="H81" s="86"/>
    </row>
    <row r="82" spans="1:8" ht="18.75" customHeight="1" x14ac:dyDescent="0.2">
      <c r="A82" s="68" t="s">
        <v>51</v>
      </c>
      <c r="B82" s="75">
        <v>0</v>
      </c>
      <c r="C82" s="73">
        <v>14800</v>
      </c>
      <c r="E82" s="83"/>
      <c r="F82" s="84"/>
      <c r="G82" s="85"/>
      <c r="H82" s="86"/>
    </row>
    <row r="83" spans="1:8" ht="18.75" customHeight="1" x14ac:dyDescent="0.2">
      <c r="A83" s="68" t="s">
        <v>10</v>
      </c>
      <c r="B83" s="75">
        <v>0</v>
      </c>
      <c r="C83" s="73">
        <v>104312</v>
      </c>
      <c r="E83" s="83"/>
      <c r="F83" s="84"/>
      <c r="G83" s="85"/>
      <c r="H83" s="86"/>
    </row>
    <row r="84" spans="1:8" ht="18.75" customHeight="1" x14ac:dyDescent="0.2">
      <c r="A84" s="66" t="s">
        <v>88</v>
      </c>
      <c r="B84" s="75">
        <v>1770</v>
      </c>
      <c r="C84" s="67">
        <v>0</v>
      </c>
      <c r="E84" s="83"/>
      <c r="F84" s="84"/>
      <c r="G84" s="85"/>
      <c r="H84" s="86"/>
    </row>
    <row r="85" spans="1:8" ht="18.75" customHeight="1" x14ac:dyDescent="0.2">
      <c r="A85" s="66" t="s">
        <v>86</v>
      </c>
      <c r="B85" s="75">
        <v>240758.63</v>
      </c>
      <c r="C85" s="67">
        <v>0</v>
      </c>
      <c r="E85" s="83"/>
      <c r="F85" s="84"/>
      <c r="G85" s="85"/>
      <c r="H85" s="86"/>
    </row>
    <row r="86" spans="1:8" ht="18.75" customHeight="1" x14ac:dyDescent="0.2">
      <c r="A86" s="66" t="s">
        <v>65</v>
      </c>
      <c r="B86" s="75">
        <v>49560</v>
      </c>
      <c r="C86" s="67">
        <v>0</v>
      </c>
      <c r="E86" s="83"/>
      <c r="F86" s="84"/>
      <c r="G86" s="85"/>
      <c r="H86" s="86"/>
    </row>
    <row r="87" spans="1:8" ht="18.75" customHeight="1" x14ac:dyDescent="0.2">
      <c r="A87" s="66" t="s">
        <v>27</v>
      </c>
      <c r="B87" s="75">
        <v>83943.98</v>
      </c>
      <c r="C87" s="73">
        <v>17682.3</v>
      </c>
      <c r="E87" s="83"/>
      <c r="F87" s="84"/>
      <c r="G87" s="85"/>
      <c r="H87" s="86"/>
    </row>
    <row r="88" spans="1:8" ht="18.75" customHeight="1" x14ac:dyDescent="0.2">
      <c r="A88" s="66" t="s">
        <v>85</v>
      </c>
      <c r="B88" s="75">
        <v>1419000.03</v>
      </c>
      <c r="C88" s="67">
        <v>0</v>
      </c>
      <c r="E88" s="83"/>
      <c r="F88" s="84"/>
      <c r="G88" s="85"/>
      <c r="H88" s="86"/>
    </row>
    <row r="89" spans="1:8" ht="18.75" customHeight="1" x14ac:dyDescent="0.2">
      <c r="A89" s="66" t="s">
        <v>35</v>
      </c>
      <c r="B89" s="75">
        <v>113600</v>
      </c>
      <c r="C89" s="67">
        <v>0</v>
      </c>
      <c r="E89" s="83"/>
      <c r="F89" s="84"/>
      <c r="G89" s="85"/>
      <c r="H89" s="86"/>
    </row>
    <row r="90" spans="1:8" ht="18.75" customHeight="1" x14ac:dyDescent="0.2">
      <c r="A90" s="66" t="s">
        <v>78</v>
      </c>
      <c r="B90" s="75">
        <v>112100</v>
      </c>
      <c r="C90" s="67">
        <v>0</v>
      </c>
      <c r="E90" s="83"/>
      <c r="F90" s="84"/>
      <c r="G90" s="85"/>
      <c r="H90" s="86"/>
    </row>
    <row r="91" spans="1:8" ht="18.75" customHeight="1" x14ac:dyDescent="0.2">
      <c r="A91" s="66" t="s">
        <v>21</v>
      </c>
      <c r="B91" s="75">
        <v>915633.03</v>
      </c>
      <c r="C91" s="67">
        <v>890105.86</v>
      </c>
      <c r="E91" s="83"/>
      <c r="F91" s="84"/>
      <c r="G91" s="85"/>
      <c r="H91" s="86"/>
    </row>
    <row r="92" spans="1:8" ht="18.75" customHeight="1" x14ac:dyDescent="0.2">
      <c r="A92" s="76" t="s">
        <v>98</v>
      </c>
      <c r="B92" s="77">
        <f>SUM(B16:B91)-2021-2021</f>
        <v>22455446.907428004</v>
      </c>
      <c r="C92" s="77">
        <f>SUM(C16:C91)-2020-2020</f>
        <v>19975116.240000002</v>
      </c>
      <c r="E92" s="83"/>
      <c r="F92" s="84"/>
      <c r="G92" s="85"/>
      <c r="H92" s="86"/>
    </row>
    <row r="93" spans="1:8" ht="18.75" customHeight="1" x14ac:dyDescent="0.2">
      <c r="B93" s="80"/>
      <c r="C93" s="80"/>
    </row>
    <row r="95" spans="1:8" ht="18.75" customHeight="1" x14ac:dyDescent="0.2">
      <c r="B95" s="80"/>
      <c r="C95" s="80"/>
    </row>
    <row r="97" spans="2:3" ht="18.75" customHeight="1" x14ac:dyDescent="0.2">
      <c r="B97" s="80"/>
      <c r="C97" s="80"/>
    </row>
    <row r="98" spans="2:3" ht="18.75" customHeight="1" x14ac:dyDescent="0.2">
      <c r="B98" s="80"/>
      <c r="C98" s="80"/>
    </row>
    <row r="99" spans="2:3" ht="18.75" customHeight="1" x14ac:dyDescent="0.2">
      <c r="B99" s="87"/>
      <c r="C99" s="87"/>
    </row>
    <row r="110" spans="2:3" ht="18.75" customHeight="1" x14ac:dyDescent="0.2">
      <c r="B110" s="80"/>
      <c r="C110" s="80"/>
    </row>
    <row r="111" spans="2:3" ht="18.75" customHeight="1" x14ac:dyDescent="0.2">
      <c r="B111" s="80"/>
      <c r="C111" s="80"/>
    </row>
    <row r="112" spans="2:3" ht="18.75" customHeight="1" x14ac:dyDescent="0.2">
      <c r="B112" s="80"/>
      <c r="C112" s="80"/>
    </row>
    <row r="113" s="80" customFormat="1" ht="18.75" customHeight="1" x14ac:dyDescent="0.2"/>
    <row r="114" s="80" customFormat="1" ht="18.75" customHeight="1" x14ac:dyDescent="0.2"/>
    <row r="115" s="80" customFormat="1" ht="18.75" customHeight="1" x14ac:dyDescent="0.2"/>
    <row r="116" s="80" customFormat="1" ht="18.75" customHeight="1" x14ac:dyDescent="0.2"/>
    <row r="117" s="80" customFormat="1" ht="18.75" customHeight="1" x14ac:dyDescent="0.2"/>
    <row r="118" s="80" customFormat="1" ht="18.75" customHeight="1" x14ac:dyDescent="0.2"/>
    <row r="119" s="80" customFormat="1" ht="18.75" customHeight="1" x14ac:dyDescent="0.2"/>
    <row r="120" s="80" customFormat="1" ht="18.75" customHeight="1" x14ac:dyDescent="0.2"/>
    <row r="121" s="80" customFormat="1" ht="18.75" customHeight="1" x14ac:dyDescent="0.2"/>
    <row r="122" s="80" customFormat="1" ht="18.75" customHeight="1" x14ac:dyDescent="0.2"/>
    <row r="123" s="80" customFormat="1" ht="18.75" customHeight="1" x14ac:dyDescent="0.2"/>
    <row r="124" s="80" customFormat="1" ht="18.75" customHeight="1" x14ac:dyDescent="0.2"/>
    <row r="125" s="80" customFormat="1" ht="18.75" customHeight="1" x14ac:dyDescent="0.2"/>
    <row r="126" s="80" customFormat="1" ht="18.75" customHeight="1" x14ac:dyDescent="0.2"/>
    <row r="127" s="80" customFormat="1" ht="18.75" customHeight="1" x14ac:dyDescent="0.2"/>
    <row r="128" s="80" customFormat="1" ht="18.75" customHeight="1" x14ac:dyDescent="0.2"/>
    <row r="129" s="80" customFormat="1" ht="18.75" customHeight="1" x14ac:dyDescent="0.2"/>
    <row r="130" s="80" customFormat="1" ht="18.75" customHeight="1" x14ac:dyDescent="0.2"/>
    <row r="131" s="80" customFormat="1" ht="18.75" customHeight="1" x14ac:dyDescent="0.2"/>
    <row r="132" s="80" customFormat="1" ht="18.75" customHeight="1" x14ac:dyDescent="0.2"/>
    <row r="133" s="80" customFormat="1" ht="18.75" customHeight="1" x14ac:dyDescent="0.2"/>
    <row r="134" s="80" customFormat="1" ht="18.75" customHeight="1" x14ac:dyDescent="0.2"/>
    <row r="135" s="80" customFormat="1" ht="18.75" customHeight="1" x14ac:dyDescent="0.2"/>
    <row r="136" s="80" customFormat="1" ht="18.75" customHeight="1" x14ac:dyDescent="0.2"/>
    <row r="137" s="80" customFormat="1" ht="18.75" customHeight="1" x14ac:dyDescent="0.2"/>
    <row r="138" s="80" customFormat="1" ht="18.75" customHeight="1" x14ac:dyDescent="0.2"/>
    <row r="139" s="80" customFormat="1" ht="18.75" customHeight="1" x14ac:dyDescent="0.2"/>
    <row r="140" s="80" customFormat="1" ht="18.75" customHeight="1" x14ac:dyDescent="0.2"/>
    <row r="141" s="80" customFormat="1" ht="18.75" customHeight="1" x14ac:dyDescent="0.2"/>
    <row r="142" s="80" customFormat="1" ht="18.75" customHeight="1" x14ac:dyDescent="0.2"/>
    <row r="143" s="80" customFormat="1" ht="18.75" customHeight="1" x14ac:dyDescent="0.2"/>
    <row r="144" s="80" customFormat="1" ht="18.75" customHeight="1" x14ac:dyDescent="0.2"/>
    <row r="145" s="80" customFormat="1" ht="18.75" customHeight="1" x14ac:dyDescent="0.2"/>
    <row r="146" s="80" customFormat="1" ht="18.75" customHeight="1" x14ac:dyDescent="0.2"/>
    <row r="147" s="80" customFormat="1" ht="18.75" customHeight="1" x14ac:dyDescent="0.2"/>
    <row r="148" s="80" customFormat="1" ht="18.75" customHeight="1" x14ac:dyDescent="0.2"/>
    <row r="149" s="80" customFormat="1" ht="18.75" customHeight="1" x14ac:dyDescent="0.2"/>
    <row r="150" s="80" customFormat="1" ht="18.75" customHeight="1" x14ac:dyDescent="0.2"/>
    <row r="151" s="80" customFormat="1" ht="18.75" customHeight="1" x14ac:dyDescent="0.2"/>
    <row r="152" s="80" customFormat="1" ht="18.75" customHeight="1" x14ac:dyDescent="0.2"/>
    <row r="153" s="80" customFormat="1" ht="18.75" customHeight="1" x14ac:dyDescent="0.2"/>
    <row r="154" s="80" customFormat="1" ht="18.75" customHeight="1" x14ac:dyDescent="0.2"/>
    <row r="155" s="80" customFormat="1" ht="18.75" customHeight="1" x14ac:dyDescent="0.2"/>
    <row r="156" s="80" customFormat="1" ht="18.75" customHeight="1" x14ac:dyDescent="0.2"/>
    <row r="157" s="80" customFormat="1" ht="18.75" customHeight="1" x14ac:dyDescent="0.2"/>
    <row r="158" s="80" customFormat="1" ht="18.75" customHeight="1" x14ac:dyDescent="0.2"/>
    <row r="159" s="80" customFormat="1" ht="18.75" customHeight="1" x14ac:dyDescent="0.2"/>
    <row r="160" s="80" customFormat="1" ht="18.75" customHeight="1" x14ac:dyDescent="0.2"/>
    <row r="161" s="80" customFormat="1" ht="18.75" customHeight="1" x14ac:dyDescent="0.2"/>
    <row r="162" s="80" customFormat="1" ht="18.75" customHeight="1" x14ac:dyDescent="0.2"/>
    <row r="163" s="80" customFormat="1" ht="18.75" customHeight="1" x14ac:dyDescent="0.2"/>
    <row r="164" s="80" customFormat="1" ht="18.75" customHeight="1" x14ac:dyDescent="0.2"/>
    <row r="165" s="80" customFormat="1" ht="18.75" customHeight="1" x14ac:dyDescent="0.2"/>
    <row r="166" s="80" customFormat="1" ht="18.75" customHeight="1" x14ac:dyDescent="0.2"/>
    <row r="167" s="80" customFormat="1" ht="18.75" customHeight="1" x14ac:dyDescent="0.2"/>
    <row r="168" s="80" customFormat="1" ht="18.75" customHeight="1" x14ac:dyDescent="0.2"/>
    <row r="169" s="80" customFormat="1" ht="18.75" customHeight="1" x14ac:dyDescent="0.2"/>
    <row r="170" s="80" customFormat="1" ht="18.75" customHeight="1" x14ac:dyDescent="0.2"/>
    <row r="171" s="80" customFormat="1" ht="18.75" customHeight="1" x14ac:dyDescent="0.2"/>
    <row r="172" s="80" customFormat="1" ht="18.75" customHeight="1" x14ac:dyDescent="0.2"/>
    <row r="173" s="80" customFormat="1" ht="18.75" customHeight="1" x14ac:dyDescent="0.2"/>
    <row r="174" s="80" customFormat="1" ht="18.75" customHeight="1" x14ac:dyDescent="0.2"/>
    <row r="175" s="80" customFormat="1" ht="18.75" customHeight="1" x14ac:dyDescent="0.2"/>
    <row r="176" s="80" customFormat="1" ht="18.75" customHeight="1" x14ac:dyDescent="0.2"/>
    <row r="177" s="80" customFormat="1" ht="18.75" customHeight="1" x14ac:dyDescent="0.2"/>
    <row r="178" s="80" customFormat="1" ht="18.75" customHeight="1" x14ac:dyDescent="0.2"/>
    <row r="179" s="80" customFormat="1" ht="18.75" customHeight="1" x14ac:dyDescent="0.2"/>
    <row r="180" s="80" customFormat="1" ht="18.75" customHeight="1" x14ac:dyDescent="0.2"/>
    <row r="181" s="80" customFormat="1" ht="18.75" customHeight="1" x14ac:dyDescent="0.2"/>
    <row r="182" s="80" customFormat="1" ht="18.75" customHeight="1" x14ac:dyDescent="0.2"/>
    <row r="183" s="80" customFormat="1" ht="18.75" customHeight="1" x14ac:dyDescent="0.2"/>
    <row r="184" s="80" customFormat="1" ht="18.75" customHeight="1" x14ac:dyDescent="0.2"/>
    <row r="185" s="80" customFormat="1" ht="18.75" customHeight="1" x14ac:dyDescent="0.2"/>
    <row r="186" s="80" customFormat="1" ht="18.75" customHeight="1" x14ac:dyDescent="0.2"/>
    <row r="187" s="80" customFormat="1" ht="18.75" customHeight="1" x14ac:dyDescent="0.2"/>
    <row r="188" s="80" customFormat="1" ht="18.75" customHeight="1" x14ac:dyDescent="0.2"/>
    <row r="189" s="80" customFormat="1" ht="18.75" customHeight="1" x14ac:dyDescent="0.2"/>
    <row r="190" s="80" customFormat="1" ht="18.75" customHeight="1" x14ac:dyDescent="0.2"/>
    <row r="191" s="80" customFormat="1" ht="18.75" customHeight="1" x14ac:dyDescent="0.2"/>
    <row r="192" s="80" customFormat="1" ht="18.75" customHeight="1" x14ac:dyDescent="0.2"/>
    <row r="193" s="80" customFormat="1" ht="18.75" customHeight="1" x14ac:dyDescent="0.2"/>
    <row r="194" s="80" customFormat="1" ht="18.75" customHeight="1" x14ac:dyDescent="0.2"/>
    <row r="195" s="80" customFormat="1" ht="18.75" customHeight="1" x14ac:dyDescent="0.2"/>
    <row r="196" s="80" customFormat="1" ht="18.75" customHeight="1" x14ac:dyDescent="0.2"/>
    <row r="197" s="80" customFormat="1" ht="18.75" customHeight="1" x14ac:dyDescent="0.2"/>
    <row r="198" s="80" customFormat="1" ht="18.75" customHeight="1" x14ac:dyDescent="0.2"/>
    <row r="199" s="80" customFormat="1" ht="18.75" customHeight="1" x14ac:dyDescent="0.2"/>
    <row r="200" s="80" customFormat="1" ht="18.75" customHeight="1" x14ac:dyDescent="0.2"/>
    <row r="201" s="80" customFormat="1" ht="18.75" customHeight="1" x14ac:dyDescent="0.2"/>
    <row r="202" s="80" customFormat="1" ht="18.75" customHeight="1" x14ac:dyDescent="0.2"/>
    <row r="203" s="80" customFormat="1" ht="18.75" customHeight="1" x14ac:dyDescent="0.2"/>
    <row r="204" s="80" customFormat="1" ht="18.75" customHeight="1" x14ac:dyDescent="0.2"/>
    <row r="205" s="80" customFormat="1" ht="18.75" customHeight="1" x14ac:dyDescent="0.2"/>
    <row r="206" s="80" customFormat="1" ht="18.75" customHeight="1" x14ac:dyDescent="0.2"/>
    <row r="207" s="80" customFormat="1" ht="18.75" customHeight="1" x14ac:dyDescent="0.2"/>
    <row r="208" s="80" customFormat="1" ht="18.75" customHeight="1" x14ac:dyDescent="0.2"/>
    <row r="209" s="80" customFormat="1" ht="18.75" customHeight="1" x14ac:dyDescent="0.2"/>
    <row r="210" s="80" customFormat="1" ht="18.75" customHeight="1" x14ac:dyDescent="0.2"/>
    <row r="211" s="80" customFormat="1" ht="18.75" customHeight="1" x14ac:dyDescent="0.2"/>
    <row r="212" s="80" customFormat="1" ht="18.75" customHeight="1" x14ac:dyDescent="0.2"/>
    <row r="213" s="80" customFormat="1" ht="18.75" customHeight="1" x14ac:dyDescent="0.2"/>
    <row r="214" s="80" customFormat="1" ht="18.75" customHeight="1" x14ac:dyDescent="0.2"/>
    <row r="215" s="80" customFormat="1" ht="18.75" customHeight="1" x14ac:dyDescent="0.2"/>
    <row r="216" s="80" customFormat="1" ht="18.75" customHeight="1" x14ac:dyDescent="0.2"/>
    <row r="217" s="80" customFormat="1" ht="18.75" customHeight="1" x14ac:dyDescent="0.2"/>
    <row r="218" s="80" customFormat="1" ht="18.75" customHeight="1" x14ac:dyDescent="0.2"/>
    <row r="219" s="80" customFormat="1" ht="18.75" customHeight="1" x14ac:dyDescent="0.2"/>
    <row r="220" s="80" customFormat="1" ht="18.75" customHeight="1" x14ac:dyDescent="0.2"/>
    <row r="221" s="80" customFormat="1" ht="18.75" customHeight="1" x14ac:dyDescent="0.2"/>
    <row r="226" s="80" customFormat="1" ht="18.75" customHeight="1" x14ac:dyDescent="0.2"/>
    <row r="227" s="80" customFormat="1" ht="18.75" customHeight="1" x14ac:dyDescent="0.2"/>
    <row r="228" s="80" customFormat="1" ht="18.75" customHeight="1" x14ac:dyDescent="0.2"/>
    <row r="229" s="80" customFormat="1" ht="18.75" customHeight="1" x14ac:dyDescent="0.2"/>
    <row r="230" s="80" customFormat="1" ht="18.75" customHeight="1" x14ac:dyDescent="0.2"/>
    <row r="231" s="80" customFormat="1" ht="18.75" customHeight="1" x14ac:dyDescent="0.2"/>
    <row r="232" s="80" customFormat="1" ht="18.75" customHeight="1" x14ac:dyDescent="0.2"/>
    <row r="233" s="80" customFormat="1" ht="18.75" customHeight="1" x14ac:dyDescent="0.2"/>
    <row r="234" s="80" customFormat="1" ht="18.75" customHeight="1" x14ac:dyDescent="0.2"/>
    <row r="235" s="80" customFormat="1" ht="18.75" customHeight="1" x14ac:dyDescent="0.2"/>
    <row r="236" s="80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workbookViewId="0">
      <selection activeCell="A17" sqref="A17:C131"/>
    </sheetView>
  </sheetViews>
  <sheetFormatPr defaultColWidth="9.140625" defaultRowHeight="14.25" x14ac:dyDescent="0.2"/>
  <cols>
    <col min="1" max="1" width="16.5703125" style="8" customWidth="1"/>
    <col min="2" max="2" width="57" style="1" customWidth="1"/>
    <col min="3" max="3" width="33" style="4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3" t="s">
        <v>14</v>
      </c>
    </row>
    <row r="8" spans="1:4" ht="22.5" customHeight="1" x14ac:dyDescent="0.2">
      <c r="B8" s="3"/>
    </row>
    <row r="9" spans="1:4" ht="15" x14ac:dyDescent="0.2">
      <c r="A9" s="22"/>
      <c r="B9" s="22"/>
      <c r="D9" s="7"/>
    </row>
    <row r="10" spans="1:4" x14ac:dyDescent="0.2">
      <c r="A10" s="1" t="s">
        <v>19</v>
      </c>
      <c r="C10" s="5"/>
    </row>
    <row r="11" spans="1:4" x14ac:dyDescent="0.2">
      <c r="A11" s="9" t="s">
        <v>20</v>
      </c>
    </row>
    <row r="12" spans="1:4" ht="14.25" customHeight="1" x14ac:dyDescent="0.2"/>
    <row r="13" spans="1:4" ht="15" x14ac:dyDescent="0.2">
      <c r="A13" s="22"/>
      <c r="B13" s="22"/>
    </row>
    <row r="14" spans="1:4" ht="19.5" customHeight="1" thickBot="1" x14ac:dyDescent="0.25"/>
    <row r="15" spans="1:4" ht="26.25" customHeight="1" x14ac:dyDescent="0.2">
      <c r="A15" s="140" t="s">
        <v>0</v>
      </c>
      <c r="B15" s="142" t="s">
        <v>2</v>
      </c>
      <c r="C15" s="138" t="s">
        <v>5</v>
      </c>
    </row>
    <row r="16" spans="1:4" ht="15" thickBot="1" x14ac:dyDescent="0.25">
      <c r="A16" s="141"/>
      <c r="B16" s="143"/>
      <c r="C16" s="139"/>
    </row>
    <row r="17" spans="1:3" ht="28.5" customHeight="1" x14ac:dyDescent="0.2">
      <c r="A17" s="11">
        <v>41641</v>
      </c>
      <c r="B17" s="12" t="s">
        <v>8</v>
      </c>
      <c r="C17" s="20">
        <v>11600</v>
      </c>
    </row>
    <row r="18" spans="1:3" ht="28.5" customHeight="1" x14ac:dyDescent="0.2">
      <c r="A18" s="11">
        <v>41671</v>
      </c>
      <c r="B18" s="12" t="s">
        <v>8</v>
      </c>
      <c r="C18" s="20">
        <v>11600</v>
      </c>
    </row>
    <row r="19" spans="1:3" s="21" customFormat="1" ht="28.5" customHeight="1" x14ac:dyDescent="0.2">
      <c r="A19" s="11">
        <v>41699</v>
      </c>
      <c r="B19" s="12" t="s">
        <v>8</v>
      </c>
      <c r="C19" s="20">
        <v>11600</v>
      </c>
    </row>
    <row r="20" spans="1:3" s="21" customFormat="1" ht="28.5" customHeight="1" x14ac:dyDescent="0.2">
      <c r="A20" s="11">
        <v>41730</v>
      </c>
      <c r="B20" s="17" t="s">
        <v>8</v>
      </c>
      <c r="C20" s="20">
        <v>11600</v>
      </c>
    </row>
    <row r="21" spans="1:3" ht="28.5" customHeight="1" x14ac:dyDescent="0.2">
      <c r="A21" s="11">
        <v>41760</v>
      </c>
      <c r="B21" s="17" t="s">
        <v>8</v>
      </c>
      <c r="C21" s="20">
        <v>11600</v>
      </c>
    </row>
    <row r="22" spans="1:3" ht="28.5" customHeight="1" x14ac:dyDescent="0.2">
      <c r="A22" s="11">
        <v>41791</v>
      </c>
      <c r="B22" s="17" t="s">
        <v>8</v>
      </c>
      <c r="C22" s="20">
        <v>11600</v>
      </c>
    </row>
    <row r="23" spans="1:3" ht="28.5" customHeight="1" x14ac:dyDescent="0.2">
      <c r="A23" s="11">
        <v>41822</v>
      </c>
      <c r="B23" s="17" t="s">
        <v>8</v>
      </c>
      <c r="C23" s="20">
        <v>11600</v>
      </c>
    </row>
    <row r="24" spans="1:3" ht="28.5" customHeight="1" x14ac:dyDescent="0.2">
      <c r="A24" s="11">
        <v>41852</v>
      </c>
      <c r="B24" s="17" t="s">
        <v>8</v>
      </c>
      <c r="C24" s="20">
        <v>11600</v>
      </c>
    </row>
    <row r="25" spans="1:3" ht="28.5" customHeight="1" x14ac:dyDescent="0.2">
      <c r="A25" s="18">
        <v>41885</v>
      </c>
      <c r="B25" s="17" t="s">
        <v>8</v>
      </c>
      <c r="C25" s="20">
        <v>11600</v>
      </c>
    </row>
    <row r="26" spans="1:3" ht="28.5" customHeight="1" x14ac:dyDescent="0.2">
      <c r="A26" s="18">
        <v>41908</v>
      </c>
      <c r="B26" s="17" t="s">
        <v>12</v>
      </c>
      <c r="C26" s="20">
        <v>16661.599999999999</v>
      </c>
    </row>
    <row r="27" spans="1:3" ht="28.5" customHeight="1" x14ac:dyDescent="0.2">
      <c r="A27" s="18">
        <v>41913</v>
      </c>
      <c r="B27" s="17" t="s">
        <v>8</v>
      </c>
      <c r="C27" s="20">
        <v>11600</v>
      </c>
    </row>
    <row r="28" spans="1:3" ht="28.5" customHeight="1" x14ac:dyDescent="0.2">
      <c r="A28" s="18">
        <v>41944</v>
      </c>
      <c r="B28" s="17" t="s">
        <v>8</v>
      </c>
      <c r="C28" s="20">
        <v>11600</v>
      </c>
    </row>
    <row r="29" spans="1:3" ht="28.5" customHeight="1" x14ac:dyDescent="0.2">
      <c r="A29" s="18">
        <v>41974</v>
      </c>
      <c r="B29" s="17" t="s">
        <v>8</v>
      </c>
      <c r="C29" s="20">
        <v>11600</v>
      </c>
    </row>
    <row r="30" spans="1:3" ht="28.5" customHeight="1" x14ac:dyDescent="0.2">
      <c r="A30" s="18">
        <v>42006</v>
      </c>
      <c r="B30" s="17" t="s">
        <v>8</v>
      </c>
      <c r="C30" s="20">
        <v>11600</v>
      </c>
    </row>
    <row r="31" spans="1:3" ht="28.5" customHeight="1" x14ac:dyDescent="0.2">
      <c r="A31" s="18">
        <v>42037</v>
      </c>
      <c r="B31" s="17" t="s">
        <v>8</v>
      </c>
      <c r="C31" s="20">
        <v>11600</v>
      </c>
    </row>
    <row r="32" spans="1:3" ht="28.5" customHeight="1" x14ac:dyDescent="0.2">
      <c r="A32" s="18">
        <v>42065</v>
      </c>
      <c r="B32" s="17" t="s">
        <v>8</v>
      </c>
      <c r="C32" s="20">
        <v>11600</v>
      </c>
    </row>
    <row r="33" spans="1:3" ht="28.5" customHeight="1" x14ac:dyDescent="0.2">
      <c r="A33" s="18">
        <v>42100</v>
      </c>
      <c r="B33" s="17" t="s">
        <v>8</v>
      </c>
      <c r="C33" s="20">
        <v>11600</v>
      </c>
    </row>
    <row r="34" spans="1:3" ht="28.5" customHeight="1" x14ac:dyDescent="0.2">
      <c r="A34" s="18">
        <v>42125</v>
      </c>
      <c r="B34" s="17" t="s">
        <v>8</v>
      </c>
      <c r="C34" s="20">
        <v>11600</v>
      </c>
    </row>
    <row r="35" spans="1:3" ht="28.5" customHeight="1" x14ac:dyDescent="0.2">
      <c r="A35" s="18">
        <v>42156</v>
      </c>
      <c r="B35" s="17" t="s">
        <v>8</v>
      </c>
      <c r="C35" s="20">
        <v>11600</v>
      </c>
    </row>
    <row r="36" spans="1:3" ht="28.5" customHeight="1" x14ac:dyDescent="0.2">
      <c r="A36" s="18">
        <v>43070</v>
      </c>
      <c r="B36" s="17" t="s">
        <v>10</v>
      </c>
      <c r="C36" s="20">
        <v>104312</v>
      </c>
    </row>
    <row r="37" spans="1:3" ht="28.5" customHeight="1" x14ac:dyDescent="0.2">
      <c r="A37" s="18">
        <v>43467</v>
      </c>
      <c r="B37" s="17" t="s">
        <v>11</v>
      </c>
      <c r="C37" s="20">
        <v>54783.27</v>
      </c>
    </row>
    <row r="38" spans="1:3" ht="28.5" customHeight="1" x14ac:dyDescent="0.2">
      <c r="A38" s="18">
        <v>43467</v>
      </c>
      <c r="B38" s="17" t="s">
        <v>11</v>
      </c>
      <c r="C38" s="20">
        <v>13775</v>
      </c>
    </row>
    <row r="39" spans="1:3" ht="28.5" customHeight="1" x14ac:dyDescent="0.2">
      <c r="A39" s="18">
        <v>43500</v>
      </c>
      <c r="B39" s="17" t="s">
        <v>11</v>
      </c>
      <c r="C39" s="20">
        <v>54783.27</v>
      </c>
    </row>
    <row r="40" spans="1:3" s="21" customFormat="1" ht="28.5" customHeight="1" x14ac:dyDescent="0.2">
      <c r="A40" s="18">
        <v>43500</v>
      </c>
      <c r="B40" s="17" t="s">
        <v>11</v>
      </c>
      <c r="C40" s="20">
        <v>13775</v>
      </c>
    </row>
    <row r="41" spans="1:3" ht="28.5" customHeight="1" x14ac:dyDescent="0.2">
      <c r="A41" s="18">
        <v>43528</v>
      </c>
      <c r="B41" s="17" t="s">
        <v>11</v>
      </c>
      <c r="C41" s="20">
        <v>54783.27</v>
      </c>
    </row>
    <row r="42" spans="1:3" ht="28.5" customHeight="1" x14ac:dyDescent="0.2">
      <c r="A42" s="18">
        <v>43528</v>
      </c>
      <c r="B42" s="17" t="s">
        <v>11</v>
      </c>
      <c r="C42" s="20">
        <v>13775</v>
      </c>
    </row>
    <row r="43" spans="1:3" ht="28.5" customHeight="1" x14ac:dyDescent="0.2">
      <c r="A43" s="18">
        <v>43556</v>
      </c>
      <c r="B43" s="17" t="s">
        <v>11</v>
      </c>
      <c r="C43" s="20">
        <v>13775</v>
      </c>
    </row>
    <row r="44" spans="1:3" ht="28.5" customHeight="1" x14ac:dyDescent="0.2">
      <c r="A44" s="18">
        <v>43556</v>
      </c>
      <c r="B44" s="17" t="s">
        <v>11</v>
      </c>
      <c r="C44" s="20">
        <v>58618.1</v>
      </c>
    </row>
    <row r="45" spans="1:3" ht="28.5" customHeight="1" x14ac:dyDescent="0.2">
      <c r="A45" s="18">
        <v>43566</v>
      </c>
      <c r="B45" s="17" t="s">
        <v>16</v>
      </c>
      <c r="C45" s="20">
        <v>755.2</v>
      </c>
    </row>
    <row r="46" spans="1:3" ht="28.5" customHeight="1" x14ac:dyDescent="0.2">
      <c r="A46" s="18">
        <v>43586</v>
      </c>
      <c r="B46" s="17" t="s">
        <v>11</v>
      </c>
      <c r="C46" s="20">
        <v>13775</v>
      </c>
    </row>
    <row r="47" spans="1:3" ht="28.5" customHeight="1" x14ac:dyDescent="0.2">
      <c r="A47" s="18">
        <v>43586</v>
      </c>
      <c r="B47" s="17" t="s">
        <v>11</v>
      </c>
      <c r="C47" s="20">
        <v>58618.1</v>
      </c>
    </row>
    <row r="48" spans="1:3" ht="28.5" customHeight="1" x14ac:dyDescent="0.2">
      <c r="A48" s="18">
        <v>43617</v>
      </c>
      <c r="B48" s="17" t="s">
        <v>11</v>
      </c>
      <c r="C48" s="20">
        <v>13775</v>
      </c>
    </row>
    <row r="49" spans="1:3" ht="28.5" customHeight="1" x14ac:dyDescent="0.2">
      <c r="A49" s="18">
        <v>43619</v>
      </c>
      <c r="B49" s="17" t="s">
        <v>11</v>
      </c>
      <c r="C49" s="20">
        <v>58618.1</v>
      </c>
    </row>
    <row r="50" spans="1:3" ht="28.5" customHeight="1" x14ac:dyDescent="0.2">
      <c r="A50" s="18">
        <v>43648</v>
      </c>
      <c r="B50" s="17" t="s">
        <v>11</v>
      </c>
      <c r="C50" s="20">
        <v>13775</v>
      </c>
    </row>
    <row r="51" spans="1:3" ht="28.5" customHeight="1" x14ac:dyDescent="0.2">
      <c r="A51" s="18">
        <v>43648</v>
      </c>
      <c r="B51" s="17" t="s">
        <v>11</v>
      </c>
      <c r="C51" s="20">
        <v>58618.1</v>
      </c>
    </row>
    <row r="52" spans="1:3" ht="28.5" customHeight="1" x14ac:dyDescent="0.2">
      <c r="A52" s="18">
        <v>43679</v>
      </c>
      <c r="B52" s="17" t="s">
        <v>11</v>
      </c>
      <c r="C52" s="20">
        <v>58618.1</v>
      </c>
    </row>
    <row r="53" spans="1:3" ht="28.5" customHeight="1" x14ac:dyDescent="0.2">
      <c r="A53" s="18">
        <v>43679</v>
      </c>
      <c r="B53" s="17" t="s">
        <v>11</v>
      </c>
      <c r="C53" s="20">
        <v>13775</v>
      </c>
    </row>
    <row r="54" spans="1:3" s="25" customFormat="1" ht="28.5" customHeight="1" x14ac:dyDescent="0.2">
      <c r="A54" s="18">
        <v>43711</v>
      </c>
      <c r="B54" s="17" t="s">
        <v>11</v>
      </c>
      <c r="C54" s="20">
        <v>58618.1</v>
      </c>
    </row>
    <row r="55" spans="1:3" s="25" customFormat="1" ht="28.5" customHeight="1" x14ac:dyDescent="0.2">
      <c r="A55" s="18">
        <v>43711</v>
      </c>
      <c r="B55" s="17" t="s">
        <v>11</v>
      </c>
      <c r="C55" s="20">
        <v>13775</v>
      </c>
    </row>
    <row r="56" spans="1:3" s="25" customFormat="1" ht="28.5" customHeight="1" x14ac:dyDescent="0.2">
      <c r="A56" s="18">
        <v>43712</v>
      </c>
      <c r="B56" s="17" t="s">
        <v>17</v>
      </c>
      <c r="C56" s="20">
        <v>22125</v>
      </c>
    </row>
    <row r="57" spans="1:3" ht="28.5" customHeight="1" x14ac:dyDescent="0.2">
      <c r="A57" s="18">
        <v>43740</v>
      </c>
      <c r="B57" s="17" t="s">
        <v>11</v>
      </c>
      <c r="C57" s="20">
        <v>58618.1</v>
      </c>
    </row>
    <row r="58" spans="1:3" s="25" customFormat="1" ht="28.5" customHeight="1" x14ac:dyDescent="0.2">
      <c r="A58" s="18">
        <v>43740</v>
      </c>
      <c r="B58" s="17" t="s">
        <v>11</v>
      </c>
      <c r="C58" s="20">
        <v>13775</v>
      </c>
    </row>
    <row r="59" spans="1:3" s="21" customFormat="1" ht="28.5" customHeight="1" x14ac:dyDescent="0.2">
      <c r="A59" s="18">
        <v>43770</v>
      </c>
      <c r="B59" s="17" t="s">
        <v>11</v>
      </c>
      <c r="C59" s="20">
        <v>13775</v>
      </c>
    </row>
    <row r="60" spans="1:3" ht="28.5" customHeight="1" x14ac:dyDescent="0.2">
      <c r="A60" s="18">
        <v>43770</v>
      </c>
      <c r="B60" s="17" t="s">
        <v>11</v>
      </c>
      <c r="C60" s="20">
        <v>58618.1</v>
      </c>
    </row>
    <row r="61" spans="1:3" ht="28.5" customHeight="1" x14ac:dyDescent="0.2">
      <c r="A61" s="18">
        <v>43801</v>
      </c>
      <c r="B61" s="17" t="s">
        <v>11</v>
      </c>
      <c r="C61" s="20">
        <v>58618.1</v>
      </c>
    </row>
    <row r="62" spans="1:3" ht="28.5" customHeight="1" x14ac:dyDescent="0.2">
      <c r="A62" s="18">
        <v>43801</v>
      </c>
      <c r="B62" s="17" t="s">
        <v>11</v>
      </c>
      <c r="C62" s="20">
        <v>13775</v>
      </c>
    </row>
    <row r="63" spans="1:3" ht="28.5" customHeight="1" x14ac:dyDescent="0.2">
      <c r="A63" s="18">
        <v>43805</v>
      </c>
      <c r="B63" s="17" t="s">
        <v>18</v>
      </c>
      <c r="C63" s="20">
        <f>6010607.25-29500</f>
        <v>5981107.25</v>
      </c>
    </row>
    <row r="64" spans="1:3" ht="28.5" customHeight="1" x14ac:dyDescent="0.2">
      <c r="A64" s="18">
        <v>43805</v>
      </c>
      <c r="B64" s="17" t="s">
        <v>18</v>
      </c>
      <c r="C64" s="20">
        <v>193255.87</v>
      </c>
    </row>
    <row r="65" spans="1:3" ht="28.5" customHeight="1" x14ac:dyDescent="0.2">
      <c r="A65" s="18">
        <v>43831</v>
      </c>
      <c r="B65" s="17" t="s">
        <v>11</v>
      </c>
      <c r="C65" s="20">
        <v>13775</v>
      </c>
    </row>
    <row r="66" spans="1:3" ht="28.5" customHeight="1" x14ac:dyDescent="0.2">
      <c r="A66" s="18">
        <v>43831</v>
      </c>
      <c r="B66" s="17" t="s">
        <v>11</v>
      </c>
      <c r="C66" s="20">
        <v>58618.1</v>
      </c>
    </row>
    <row r="67" spans="1:3" ht="28.5" customHeight="1" x14ac:dyDescent="0.2">
      <c r="A67" s="18">
        <v>43852</v>
      </c>
      <c r="B67" s="17" t="s">
        <v>26</v>
      </c>
      <c r="C67" s="20">
        <v>29500</v>
      </c>
    </row>
    <row r="68" spans="1:3" ht="28.5" customHeight="1" x14ac:dyDescent="0.2">
      <c r="A68" s="18">
        <v>43864</v>
      </c>
      <c r="B68" s="17" t="s">
        <v>11</v>
      </c>
      <c r="C68" s="20">
        <v>13775</v>
      </c>
    </row>
    <row r="69" spans="1:3" ht="28.5" customHeight="1" x14ac:dyDescent="0.2">
      <c r="A69" s="18">
        <v>43864</v>
      </c>
      <c r="B69" s="17" t="s">
        <v>11</v>
      </c>
      <c r="C69" s="20">
        <v>58618.1</v>
      </c>
    </row>
    <row r="70" spans="1:3" ht="28.5" customHeight="1" x14ac:dyDescent="0.2">
      <c r="A70" s="18">
        <v>43891</v>
      </c>
      <c r="B70" s="17" t="s">
        <v>25</v>
      </c>
      <c r="C70" s="19">
        <v>11734.86</v>
      </c>
    </row>
    <row r="71" spans="1:3" ht="28.5" customHeight="1" x14ac:dyDescent="0.2">
      <c r="A71" s="18">
        <v>43892</v>
      </c>
      <c r="B71" s="17" t="s">
        <v>11</v>
      </c>
      <c r="C71" s="20">
        <v>58618.1</v>
      </c>
    </row>
    <row r="72" spans="1:3" ht="28.5" customHeight="1" x14ac:dyDescent="0.2">
      <c r="A72" s="18">
        <v>43892</v>
      </c>
      <c r="B72" s="17" t="s">
        <v>11</v>
      </c>
      <c r="C72" s="20">
        <v>13775</v>
      </c>
    </row>
    <row r="73" spans="1:3" ht="28.5" customHeight="1" x14ac:dyDescent="0.2">
      <c r="A73" s="18">
        <v>43893</v>
      </c>
      <c r="B73" s="17" t="s">
        <v>34</v>
      </c>
      <c r="C73" s="20">
        <v>20074.96</v>
      </c>
    </row>
    <row r="74" spans="1:3" ht="28.5" customHeight="1" x14ac:dyDescent="0.2">
      <c r="A74" s="18">
        <v>43893</v>
      </c>
      <c r="B74" s="17" t="s">
        <v>34</v>
      </c>
      <c r="C74" s="20">
        <v>5719.54</v>
      </c>
    </row>
    <row r="75" spans="1:3" ht="28.5" customHeight="1" x14ac:dyDescent="0.2">
      <c r="A75" s="18">
        <v>43897</v>
      </c>
      <c r="B75" s="12" t="s">
        <v>24</v>
      </c>
      <c r="C75" s="13">
        <v>62245</v>
      </c>
    </row>
    <row r="76" spans="1:3" ht="28.5" customHeight="1" x14ac:dyDescent="0.2">
      <c r="A76" s="18">
        <v>43900</v>
      </c>
      <c r="B76" s="12" t="s">
        <v>28</v>
      </c>
      <c r="C76" s="13">
        <v>9954.8700000000008</v>
      </c>
    </row>
    <row r="77" spans="1:3" s="25" customFormat="1" ht="28.5" customHeight="1" x14ac:dyDescent="0.2">
      <c r="A77" s="18">
        <v>43900</v>
      </c>
      <c r="B77" s="12" t="s">
        <v>21</v>
      </c>
      <c r="C77" s="13">
        <v>39200</v>
      </c>
    </row>
    <row r="78" spans="1:3" ht="28.5" customHeight="1" x14ac:dyDescent="0.2">
      <c r="A78" s="18">
        <v>43902</v>
      </c>
      <c r="B78" s="12" t="s">
        <v>46</v>
      </c>
      <c r="C78" s="13">
        <v>128835.17</v>
      </c>
    </row>
    <row r="79" spans="1:3" ht="28.5" customHeight="1" x14ac:dyDescent="0.2">
      <c r="A79" s="18">
        <v>43903</v>
      </c>
      <c r="B79" s="12" t="s">
        <v>44</v>
      </c>
      <c r="C79" s="29">
        <v>13216</v>
      </c>
    </row>
    <row r="80" spans="1:3" ht="28.5" customHeight="1" x14ac:dyDescent="0.2">
      <c r="A80" s="18">
        <v>43906</v>
      </c>
      <c r="B80" s="12" t="s">
        <v>36</v>
      </c>
      <c r="C80" s="13">
        <v>31995.94</v>
      </c>
    </row>
    <row r="81" spans="1:8" ht="28.5" customHeight="1" x14ac:dyDescent="0.2">
      <c r="A81" s="18">
        <v>43906</v>
      </c>
      <c r="B81" s="12" t="s">
        <v>45</v>
      </c>
      <c r="C81" s="13">
        <v>49161.04</v>
      </c>
    </row>
    <row r="82" spans="1:8" x14ac:dyDescent="0.2">
      <c r="A82" s="18">
        <v>43907</v>
      </c>
      <c r="B82" s="12" t="s">
        <v>32</v>
      </c>
      <c r="C82" s="13">
        <v>4625.6000000000004</v>
      </c>
    </row>
    <row r="83" spans="1:8" ht="28.5" customHeight="1" x14ac:dyDescent="0.2">
      <c r="A83" s="18">
        <v>43908</v>
      </c>
      <c r="B83" s="12" t="s">
        <v>43</v>
      </c>
      <c r="C83" s="13">
        <v>9392.7999999999993</v>
      </c>
    </row>
    <row r="84" spans="1:8" ht="28.5" customHeight="1" x14ac:dyDescent="0.2">
      <c r="A84" s="18">
        <v>43913</v>
      </c>
      <c r="B84" s="12" t="s">
        <v>47</v>
      </c>
      <c r="C84" s="13">
        <v>33299.699999999997</v>
      </c>
    </row>
    <row r="85" spans="1:8" ht="28.5" customHeight="1" x14ac:dyDescent="0.2">
      <c r="A85" s="18">
        <v>43917</v>
      </c>
      <c r="B85" s="17" t="s">
        <v>24</v>
      </c>
      <c r="C85" s="20">
        <v>97350</v>
      </c>
    </row>
    <row r="86" spans="1:8" ht="28.5" customHeight="1" x14ac:dyDescent="0.2">
      <c r="A86" s="18">
        <v>43918</v>
      </c>
      <c r="B86" s="12" t="s">
        <v>30</v>
      </c>
      <c r="C86" s="13">
        <v>4147</v>
      </c>
    </row>
    <row r="87" spans="1:8" ht="28.5" customHeight="1" x14ac:dyDescent="0.2">
      <c r="A87" s="18">
        <v>43918</v>
      </c>
      <c r="B87" s="17" t="s">
        <v>30</v>
      </c>
      <c r="C87" s="20">
        <v>137534.56</v>
      </c>
    </row>
    <row r="88" spans="1:8" ht="28.5" customHeight="1" x14ac:dyDescent="0.2">
      <c r="A88" s="18">
        <v>43918</v>
      </c>
      <c r="B88" s="17" t="s">
        <v>30</v>
      </c>
      <c r="C88" s="20">
        <v>12929.8</v>
      </c>
    </row>
    <row r="89" spans="1:8" ht="28.5" customHeight="1" x14ac:dyDescent="0.2">
      <c r="A89" s="18">
        <v>43918</v>
      </c>
      <c r="B89" s="12" t="s">
        <v>30</v>
      </c>
      <c r="C89" s="13">
        <v>283651.13</v>
      </c>
    </row>
    <row r="90" spans="1:8" ht="28.5" customHeight="1" x14ac:dyDescent="0.2">
      <c r="A90" s="18">
        <v>43918</v>
      </c>
      <c r="B90" s="17" t="s">
        <v>30</v>
      </c>
      <c r="C90" s="20">
        <v>2073.5</v>
      </c>
    </row>
    <row r="91" spans="1:8" ht="28.5" customHeight="1" x14ac:dyDescent="0.2">
      <c r="A91" s="18">
        <v>43920</v>
      </c>
      <c r="B91" s="17" t="s">
        <v>31</v>
      </c>
      <c r="C91" s="29">
        <v>34416.620000000003</v>
      </c>
    </row>
    <row r="92" spans="1:8" ht="28.5" customHeight="1" x14ac:dyDescent="0.2">
      <c r="A92" s="18">
        <v>43921</v>
      </c>
      <c r="B92" s="17" t="s">
        <v>33</v>
      </c>
      <c r="C92" s="20">
        <v>120397.08</v>
      </c>
    </row>
    <row r="93" spans="1:8" ht="28.5" customHeight="1" x14ac:dyDescent="0.2">
      <c r="A93" s="18">
        <v>43921</v>
      </c>
      <c r="B93" s="17" t="s">
        <v>33</v>
      </c>
      <c r="C93" s="13">
        <v>89912.36</v>
      </c>
    </row>
    <row r="94" spans="1:8" ht="28.5" customHeight="1" x14ac:dyDescent="0.2">
      <c r="A94" s="18">
        <v>43921</v>
      </c>
      <c r="B94" s="17" t="s">
        <v>48</v>
      </c>
      <c r="C94" s="20">
        <v>203356.7</v>
      </c>
      <c r="D94" s="4">
        <f>SUM(C17:C94)</f>
        <v>9036133.1599999964</v>
      </c>
      <c r="F94" s="36">
        <f>13474177.35-4100373.11</f>
        <v>9373804.2400000002</v>
      </c>
    </row>
    <row r="95" spans="1:8" ht="28.5" customHeight="1" x14ac:dyDescent="0.2">
      <c r="A95" s="18">
        <v>43922</v>
      </c>
      <c r="B95" s="17" t="s">
        <v>25</v>
      </c>
      <c r="C95" s="29">
        <v>11734.86</v>
      </c>
      <c r="F95" s="36">
        <f>+F94+53128.92</f>
        <v>9426933.1600000001</v>
      </c>
    </row>
    <row r="96" spans="1:8" ht="28.5" customHeight="1" x14ac:dyDescent="0.2">
      <c r="A96" s="18">
        <v>43922</v>
      </c>
      <c r="B96" s="17" t="s">
        <v>22</v>
      </c>
      <c r="C96" s="20">
        <v>988832</v>
      </c>
      <c r="F96" s="15">
        <f>+D94-F95</f>
        <v>-390800.00000000373</v>
      </c>
      <c r="H96" s="36">
        <v>390800</v>
      </c>
    </row>
    <row r="97" spans="1:8" ht="28.5" customHeight="1" x14ac:dyDescent="0.2">
      <c r="A97" s="11">
        <v>43922</v>
      </c>
      <c r="B97" s="17" t="s">
        <v>37</v>
      </c>
      <c r="C97" s="20">
        <v>538080</v>
      </c>
      <c r="H97" s="1">
        <v>49600</v>
      </c>
    </row>
    <row r="98" spans="1:8" ht="28.5" customHeight="1" x14ac:dyDescent="0.2">
      <c r="A98" s="11">
        <v>43922</v>
      </c>
      <c r="B98" s="17" t="s">
        <v>11</v>
      </c>
      <c r="C98" s="13">
        <v>58618.1</v>
      </c>
      <c r="H98" s="15">
        <f>+H96-H97</f>
        <v>341200</v>
      </c>
    </row>
    <row r="99" spans="1:8" ht="28.5" customHeight="1" x14ac:dyDescent="0.2">
      <c r="A99" s="11">
        <v>43922</v>
      </c>
      <c r="B99" s="17" t="s">
        <v>11</v>
      </c>
      <c r="C99" s="20">
        <v>13775</v>
      </c>
      <c r="H99" s="36">
        <f>341200-322301</f>
        <v>18899</v>
      </c>
    </row>
    <row r="100" spans="1:8" ht="28.5" customHeight="1" x14ac:dyDescent="0.2">
      <c r="A100" s="11">
        <v>43922</v>
      </c>
      <c r="B100" s="17" t="s">
        <v>38</v>
      </c>
      <c r="C100" s="13">
        <v>35400</v>
      </c>
    </row>
    <row r="101" spans="1:8" ht="28.5" customHeight="1" x14ac:dyDescent="0.2">
      <c r="A101" s="11">
        <v>43923</v>
      </c>
      <c r="B101" s="17" t="s">
        <v>41</v>
      </c>
      <c r="C101" s="20">
        <v>6069.57</v>
      </c>
    </row>
    <row r="102" spans="1:8" ht="28.5" customHeight="1" x14ac:dyDescent="0.2">
      <c r="A102" s="11">
        <v>43923</v>
      </c>
      <c r="B102" s="17" t="s">
        <v>41</v>
      </c>
      <c r="C102" s="13">
        <v>4577.97</v>
      </c>
    </row>
    <row r="103" spans="1:8" ht="28.5" customHeight="1" x14ac:dyDescent="0.2">
      <c r="A103" s="11">
        <v>43923</v>
      </c>
      <c r="B103" s="17" t="s">
        <v>41</v>
      </c>
      <c r="C103" s="13">
        <v>8812.6200000000008</v>
      </c>
    </row>
    <row r="104" spans="1:8" ht="28.5" customHeight="1" x14ac:dyDescent="0.2">
      <c r="A104" s="11">
        <v>43925</v>
      </c>
      <c r="B104" s="17" t="s">
        <v>39</v>
      </c>
      <c r="C104" s="20">
        <v>36084.400000000001</v>
      </c>
    </row>
    <row r="105" spans="1:8" ht="28.5" customHeight="1" x14ac:dyDescent="0.2">
      <c r="A105" s="11">
        <v>43926</v>
      </c>
      <c r="B105" s="17" t="s">
        <v>34</v>
      </c>
      <c r="C105" s="20">
        <v>21856.720000000001</v>
      </c>
    </row>
    <row r="106" spans="1:8" ht="28.5" customHeight="1" x14ac:dyDescent="0.2">
      <c r="A106" s="11">
        <v>43926</v>
      </c>
      <c r="B106" s="17" t="s">
        <v>34</v>
      </c>
      <c r="C106" s="13">
        <v>6279.5</v>
      </c>
    </row>
    <row r="107" spans="1:8" ht="28.5" customHeight="1" x14ac:dyDescent="0.2">
      <c r="A107" s="11">
        <v>43928</v>
      </c>
      <c r="B107" s="17" t="s">
        <v>50</v>
      </c>
      <c r="C107" s="13">
        <v>125080</v>
      </c>
    </row>
    <row r="108" spans="1:8" s="33" customFormat="1" ht="28.5" customHeight="1" x14ac:dyDescent="0.2">
      <c r="A108" s="30">
        <v>43928</v>
      </c>
      <c r="B108" s="31" t="s">
        <v>50</v>
      </c>
      <c r="C108" s="32">
        <v>191814.9</v>
      </c>
    </row>
    <row r="109" spans="1:8" ht="28.5" customHeight="1" x14ac:dyDescent="0.2">
      <c r="A109" s="11">
        <v>43929</v>
      </c>
      <c r="B109" s="17" t="s">
        <v>24</v>
      </c>
      <c r="C109" s="20">
        <v>62245</v>
      </c>
    </row>
    <row r="110" spans="1:8" ht="28.5" customHeight="1" x14ac:dyDescent="0.2">
      <c r="A110" s="11">
        <v>43931</v>
      </c>
      <c r="B110" s="17" t="s">
        <v>21</v>
      </c>
      <c r="C110" s="13">
        <v>39200</v>
      </c>
    </row>
    <row r="111" spans="1:8" ht="28.5" customHeight="1" x14ac:dyDescent="0.2">
      <c r="A111" s="11">
        <v>43931</v>
      </c>
      <c r="B111" s="17" t="s">
        <v>21</v>
      </c>
      <c r="C111" s="20">
        <v>876433.03</v>
      </c>
    </row>
    <row r="112" spans="1:8" s="33" customFormat="1" ht="28.5" customHeight="1" x14ac:dyDescent="0.2">
      <c r="A112" s="30">
        <v>43933</v>
      </c>
      <c r="B112" s="31" t="s">
        <v>42</v>
      </c>
      <c r="C112" s="34">
        <v>8624.74</v>
      </c>
    </row>
    <row r="113" spans="1:4" ht="28.5" customHeight="1" x14ac:dyDescent="0.2">
      <c r="A113" s="11">
        <v>43934</v>
      </c>
      <c r="B113" s="17" t="s">
        <v>28</v>
      </c>
      <c r="C113" s="13">
        <v>17739.45</v>
      </c>
    </row>
    <row r="114" spans="1:4" s="33" customFormat="1" ht="28.5" customHeight="1" x14ac:dyDescent="0.2">
      <c r="A114" s="30">
        <v>43937</v>
      </c>
      <c r="B114" s="31" t="s">
        <v>40</v>
      </c>
      <c r="C114" s="32">
        <v>11800</v>
      </c>
    </row>
    <row r="115" spans="1:4" ht="28.5" customHeight="1" x14ac:dyDescent="0.2">
      <c r="A115" s="11">
        <v>43941</v>
      </c>
      <c r="B115" s="17" t="s">
        <v>51</v>
      </c>
      <c r="C115" s="39">
        <v>49600</v>
      </c>
    </row>
    <row r="116" spans="1:4" ht="28.5" customHeight="1" x14ac:dyDescent="0.2">
      <c r="A116" s="11">
        <v>43942</v>
      </c>
      <c r="B116" s="17" t="s">
        <v>49</v>
      </c>
      <c r="C116" s="13">
        <v>178699.2</v>
      </c>
    </row>
    <row r="117" spans="1:4" ht="28.5" customHeight="1" x14ac:dyDescent="0.2">
      <c r="A117" s="11">
        <v>43943</v>
      </c>
      <c r="B117" s="12" t="s">
        <v>23</v>
      </c>
      <c r="C117" s="13">
        <v>150000</v>
      </c>
    </row>
    <row r="118" spans="1:4" ht="28.5" customHeight="1" x14ac:dyDescent="0.2">
      <c r="A118" s="11">
        <v>43943</v>
      </c>
      <c r="B118" s="12" t="s">
        <v>23</v>
      </c>
      <c r="C118" s="13">
        <v>120000</v>
      </c>
    </row>
    <row r="119" spans="1:4" ht="28.5" customHeight="1" x14ac:dyDescent="0.2">
      <c r="A119" s="11">
        <v>43948</v>
      </c>
      <c r="B119" s="12" t="s">
        <v>48</v>
      </c>
      <c r="C119" s="13">
        <v>203356.7</v>
      </c>
    </row>
    <row r="120" spans="1:4" s="33" customFormat="1" ht="28.5" customHeight="1" x14ac:dyDescent="0.2">
      <c r="A120" s="30">
        <v>43948</v>
      </c>
      <c r="B120" s="35" t="s">
        <v>52</v>
      </c>
      <c r="C120" s="32">
        <f>47347.5+47347.5</f>
        <v>94695</v>
      </c>
    </row>
    <row r="121" spans="1:4" ht="28.5" customHeight="1" x14ac:dyDescent="0.2">
      <c r="A121" s="11">
        <v>43949</v>
      </c>
      <c r="B121" s="12" t="s">
        <v>30</v>
      </c>
      <c r="C121" s="13">
        <v>4147</v>
      </c>
    </row>
    <row r="122" spans="1:4" ht="28.5" customHeight="1" x14ac:dyDescent="0.2">
      <c r="A122" s="11">
        <v>43949</v>
      </c>
      <c r="B122" s="12" t="s">
        <v>30</v>
      </c>
      <c r="C122" s="13">
        <v>82907.5</v>
      </c>
    </row>
    <row r="123" spans="1:4" ht="28.5" customHeight="1" x14ac:dyDescent="0.2">
      <c r="A123" s="11">
        <v>43949</v>
      </c>
      <c r="B123" s="12" t="s">
        <v>30</v>
      </c>
      <c r="C123" s="13">
        <v>12929.8</v>
      </c>
    </row>
    <row r="124" spans="1:4" ht="28.5" customHeight="1" x14ac:dyDescent="0.2">
      <c r="A124" s="11">
        <v>43949</v>
      </c>
      <c r="B124" s="12" t="s">
        <v>30</v>
      </c>
      <c r="C124" s="13">
        <v>263861.84000000003</v>
      </c>
    </row>
    <row r="125" spans="1:4" ht="28.5" customHeight="1" x14ac:dyDescent="0.2">
      <c r="A125" s="11">
        <v>43949</v>
      </c>
      <c r="B125" s="12" t="s">
        <v>30</v>
      </c>
      <c r="C125" s="13">
        <v>2073.5</v>
      </c>
    </row>
    <row r="126" spans="1:4" ht="28.5" customHeight="1" x14ac:dyDescent="0.2">
      <c r="A126" s="11">
        <v>43949</v>
      </c>
      <c r="B126" s="12" t="s">
        <v>24</v>
      </c>
      <c r="C126" s="13">
        <v>97350</v>
      </c>
    </row>
    <row r="127" spans="1:4" ht="28.5" customHeight="1" x14ac:dyDescent="0.2">
      <c r="A127" s="11">
        <v>43951</v>
      </c>
      <c r="B127" s="12" t="s">
        <v>13</v>
      </c>
      <c r="C127" s="29">
        <v>388400</v>
      </c>
      <c r="D127" s="1">
        <v>388400</v>
      </c>
    </row>
    <row r="128" spans="1:4" ht="28.5" customHeight="1" x14ac:dyDescent="0.2">
      <c r="A128" s="11">
        <v>43951</v>
      </c>
      <c r="B128" s="12" t="s">
        <v>31</v>
      </c>
      <c r="C128" s="29">
        <v>34416.620000000003</v>
      </c>
    </row>
    <row r="129" spans="1:6" ht="28.5" customHeight="1" x14ac:dyDescent="0.2">
      <c r="A129" s="11">
        <v>43951</v>
      </c>
      <c r="B129" s="12" t="s">
        <v>33</v>
      </c>
      <c r="C129" s="13">
        <v>102727.73</v>
      </c>
    </row>
    <row r="130" spans="1:6" ht="28.5" customHeight="1" x14ac:dyDescent="0.2">
      <c r="A130" s="11">
        <v>43951</v>
      </c>
      <c r="B130" s="12" t="s">
        <v>33</v>
      </c>
      <c r="C130" s="13">
        <v>85179.5</v>
      </c>
    </row>
    <row r="131" spans="1:6" ht="28.5" customHeight="1" x14ac:dyDescent="0.2">
      <c r="A131" s="11">
        <v>43951</v>
      </c>
      <c r="B131" s="12" t="s">
        <v>27</v>
      </c>
      <c r="C131" s="13">
        <v>83943.98</v>
      </c>
      <c r="D131" s="4">
        <f>SUM(C95:C131)</f>
        <v>5017346.2300000014</v>
      </c>
    </row>
    <row r="132" spans="1:6" x14ac:dyDescent="0.2">
      <c r="D132" s="36">
        <v>0</v>
      </c>
    </row>
    <row r="133" spans="1:6" ht="31.5" customHeight="1" x14ac:dyDescent="0.2">
      <c r="C133" s="6">
        <f>SUM(C17:C131)</f>
        <v>14053479.389999995</v>
      </c>
      <c r="D133" s="37">
        <f>SUM(D131:D132)</f>
        <v>5017346.2300000014</v>
      </c>
    </row>
    <row r="134" spans="1:6" x14ac:dyDescent="0.2">
      <c r="C134" s="1"/>
      <c r="D134" s="36">
        <v>47200</v>
      </c>
    </row>
    <row r="135" spans="1:6" ht="16.5" customHeight="1" x14ac:dyDescent="0.2">
      <c r="B135" s="27">
        <f>+C133-C135</f>
        <v>14053479.389999995</v>
      </c>
      <c r="C135" s="16">
        <v>0</v>
      </c>
      <c r="D135" s="37">
        <f>SUM(D133:D134)</f>
        <v>5064546.2300000014</v>
      </c>
    </row>
    <row r="136" spans="1:6" ht="16.5" customHeight="1" x14ac:dyDescent="0.2">
      <c r="C136" s="15">
        <v>14053479.390000001</v>
      </c>
      <c r="D136" s="38">
        <f>5542860.23-83034+47200-879750-730</f>
        <v>4626546.2300000004</v>
      </c>
    </row>
    <row r="137" spans="1:6" ht="16.5" customHeight="1" x14ac:dyDescent="0.2">
      <c r="C137" s="27">
        <f>+C133-C136</f>
        <v>0</v>
      </c>
    </row>
    <row r="138" spans="1:6" ht="16.5" customHeight="1" x14ac:dyDescent="0.2">
      <c r="C138" s="1"/>
      <c r="D138" s="15">
        <f>+D135-D136</f>
        <v>438000.00000000093</v>
      </c>
      <c r="F138" s="15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8">
        <v>43953</v>
      </c>
      <c r="B140" s="23" t="s">
        <v>41</v>
      </c>
      <c r="C140" s="24">
        <v>545.12</v>
      </c>
    </row>
    <row r="141" spans="1:6" s="21" customFormat="1" ht="28.5" customHeight="1" x14ac:dyDescent="0.2">
      <c r="A141" s="28">
        <v>43953</v>
      </c>
      <c r="B141" s="23" t="s">
        <v>41</v>
      </c>
      <c r="C141" s="24">
        <v>3188.07</v>
      </c>
    </row>
    <row r="142" spans="1:6" ht="28.5" customHeight="1" x14ac:dyDescent="0.2">
      <c r="A142" s="28">
        <v>43953</v>
      </c>
      <c r="B142" s="23" t="s">
        <v>41</v>
      </c>
      <c r="C142" s="24">
        <v>8812.6200000000008</v>
      </c>
    </row>
    <row r="143" spans="1:6" ht="28.5" customHeight="1" x14ac:dyDescent="0.2">
      <c r="A143" s="28">
        <v>43955</v>
      </c>
      <c r="B143" s="23" t="s">
        <v>39</v>
      </c>
      <c r="C143" s="24">
        <v>36084.400000000001</v>
      </c>
    </row>
    <row r="144" spans="1:6" ht="28.5" customHeight="1" x14ac:dyDescent="0.2">
      <c r="A144" s="28">
        <v>43956</v>
      </c>
      <c r="B144" s="23" t="s">
        <v>37</v>
      </c>
      <c r="C144" s="24">
        <v>538080</v>
      </c>
    </row>
    <row r="145" spans="1:3" s="21" customFormat="1" ht="28.5" customHeight="1" x14ac:dyDescent="0.2">
      <c r="A145" s="11">
        <v>43952</v>
      </c>
      <c r="B145" s="12" t="s">
        <v>38</v>
      </c>
      <c r="C145" s="13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4" customWidth="1"/>
    <col min="4" max="4" width="18" style="1" customWidth="1"/>
    <col min="5" max="16384" width="9.140625" style="1"/>
  </cols>
  <sheetData>
    <row r="1" spans="2:4" ht="15.75" customHeight="1" x14ac:dyDescent="0.2">
      <c r="B1" s="26"/>
    </row>
    <row r="2" spans="2:4" ht="15.75" customHeight="1" thickBot="1" x14ac:dyDescent="0.25"/>
    <row r="3" spans="2:4" ht="15.75" customHeight="1" x14ac:dyDescent="0.2">
      <c r="B3" s="144" t="s">
        <v>53</v>
      </c>
      <c r="C3" s="146">
        <v>2020</v>
      </c>
      <c r="D3" s="148">
        <v>2019</v>
      </c>
    </row>
    <row r="4" spans="2:4" ht="15.75" customHeight="1" thickBot="1" x14ac:dyDescent="0.25">
      <c r="B4" s="145"/>
      <c r="C4" s="147"/>
      <c r="D4" s="149"/>
    </row>
    <row r="5" spans="2:4" ht="15.75" customHeight="1" x14ac:dyDescent="0.2">
      <c r="B5" s="49" t="s">
        <v>13</v>
      </c>
      <c r="C5" s="50">
        <v>388400</v>
      </c>
      <c r="D5" s="51">
        <v>174400</v>
      </c>
    </row>
    <row r="6" spans="2:4" ht="15.75" customHeight="1" x14ac:dyDescent="0.2">
      <c r="B6" s="52" t="s">
        <v>44</v>
      </c>
      <c r="C6" s="53">
        <v>13216</v>
      </c>
      <c r="D6" s="54">
        <v>1180</v>
      </c>
    </row>
    <row r="7" spans="2:4" ht="15.75" customHeight="1" x14ac:dyDescent="0.2">
      <c r="B7" s="52" t="s">
        <v>54</v>
      </c>
      <c r="C7" s="53">
        <v>0</v>
      </c>
      <c r="D7" s="55">
        <v>0</v>
      </c>
    </row>
    <row r="8" spans="2:4" ht="15.75" customHeight="1" x14ac:dyDescent="0.2">
      <c r="B8" s="52" t="s">
        <v>55</v>
      </c>
      <c r="C8" s="53">
        <v>0</v>
      </c>
      <c r="D8" s="54">
        <v>1300</v>
      </c>
    </row>
    <row r="9" spans="2:4" ht="15.75" customHeight="1" x14ac:dyDescent="0.2">
      <c r="B9" s="52" t="s">
        <v>25</v>
      </c>
      <c r="C9" s="53">
        <v>23469.72</v>
      </c>
      <c r="D9" s="54">
        <v>31647.599999999999</v>
      </c>
    </row>
    <row r="10" spans="2:4" ht="15.75" customHeight="1" x14ac:dyDescent="0.2">
      <c r="B10" s="52" t="s">
        <v>31</v>
      </c>
      <c r="C10" s="53">
        <v>68833.240000000005</v>
      </c>
      <c r="D10" s="54">
        <v>16520</v>
      </c>
    </row>
    <row r="11" spans="2:4" ht="15.75" customHeight="1" x14ac:dyDescent="0.2">
      <c r="B11" s="52" t="s">
        <v>56</v>
      </c>
      <c r="C11" s="53">
        <v>0</v>
      </c>
      <c r="D11" s="54">
        <v>8165.6</v>
      </c>
    </row>
    <row r="12" spans="2:4" ht="15.75" customHeight="1" x14ac:dyDescent="0.2">
      <c r="B12" s="52" t="s">
        <v>57</v>
      </c>
      <c r="C12" s="53">
        <v>0</v>
      </c>
      <c r="D12" s="54">
        <v>2320</v>
      </c>
    </row>
    <row r="13" spans="2:4" ht="15.75" customHeight="1" x14ac:dyDescent="0.2">
      <c r="B13" s="52" t="s">
        <v>58</v>
      </c>
      <c r="C13" s="53">
        <v>0</v>
      </c>
      <c r="D13" s="54">
        <v>49796</v>
      </c>
    </row>
    <row r="14" spans="2:4" ht="15.75" customHeight="1" x14ac:dyDescent="0.2">
      <c r="B14" s="52" t="s">
        <v>22</v>
      </c>
      <c r="C14" s="56">
        <v>988832</v>
      </c>
      <c r="D14" s="54">
        <v>251732</v>
      </c>
    </row>
    <row r="15" spans="2:4" ht="15.75" customHeight="1" x14ac:dyDescent="0.2">
      <c r="B15" s="52" t="s">
        <v>30</v>
      </c>
      <c r="C15" s="56">
        <v>806255.63</v>
      </c>
      <c r="D15" s="54">
        <v>277633.59000000003</v>
      </c>
    </row>
    <row r="16" spans="2:4" ht="15.75" customHeight="1" x14ac:dyDescent="0.2">
      <c r="B16" s="52" t="s">
        <v>42</v>
      </c>
      <c r="C16" s="56">
        <v>8624.74</v>
      </c>
      <c r="D16" s="55">
        <v>0</v>
      </c>
    </row>
    <row r="17" spans="2:4" ht="15.75" customHeight="1" x14ac:dyDescent="0.2">
      <c r="B17" s="52" t="s">
        <v>50</v>
      </c>
      <c r="C17" s="56">
        <v>316894.90000000002</v>
      </c>
      <c r="D17" s="55">
        <v>0</v>
      </c>
    </row>
    <row r="18" spans="2:4" s="40" customFormat="1" ht="15.75" customHeight="1" x14ac:dyDescent="0.2">
      <c r="B18" s="52" t="s">
        <v>28</v>
      </c>
      <c r="C18" s="56">
        <v>27694.32</v>
      </c>
      <c r="D18" s="54">
        <v>9705.49</v>
      </c>
    </row>
    <row r="19" spans="2:4" s="40" customFormat="1" ht="15.75" customHeight="1" x14ac:dyDescent="0.2">
      <c r="B19" s="52" t="s">
        <v>59</v>
      </c>
      <c r="C19" s="56">
        <v>0</v>
      </c>
      <c r="D19" s="54">
        <v>8937.2000000000007</v>
      </c>
    </row>
    <row r="20" spans="2:4" s="40" customFormat="1" ht="15.75" customHeight="1" x14ac:dyDescent="0.2">
      <c r="B20" s="52" t="s">
        <v>33</v>
      </c>
      <c r="C20" s="56">
        <v>398216.67</v>
      </c>
      <c r="D20" s="54">
        <v>161769.62</v>
      </c>
    </row>
    <row r="21" spans="2:4" ht="15.75" customHeight="1" x14ac:dyDescent="0.2">
      <c r="B21" s="52" t="s">
        <v>36</v>
      </c>
      <c r="C21" s="56">
        <v>31995.94</v>
      </c>
      <c r="D21" s="55">
        <v>0</v>
      </c>
    </row>
    <row r="22" spans="2:4" ht="15.75" customHeight="1" x14ac:dyDescent="0.2">
      <c r="B22" s="52" t="s">
        <v>24</v>
      </c>
      <c r="C22" s="56">
        <v>319190</v>
      </c>
      <c r="D22" s="54">
        <v>147087</v>
      </c>
    </row>
    <row r="23" spans="2:4" ht="15.75" customHeight="1" x14ac:dyDescent="0.2">
      <c r="B23" s="52" t="s">
        <v>41</v>
      </c>
      <c r="C23" s="56">
        <v>19460.16</v>
      </c>
      <c r="D23" s="55">
        <v>0</v>
      </c>
    </row>
    <row r="24" spans="2:4" s="25" customFormat="1" ht="15.75" customHeight="1" x14ac:dyDescent="0.2">
      <c r="B24" s="52" t="s">
        <v>26</v>
      </c>
      <c r="C24" s="56">
        <v>29500</v>
      </c>
      <c r="D24" s="57">
        <v>0</v>
      </c>
    </row>
    <row r="25" spans="2:4" s="25" customFormat="1" ht="15.75" customHeight="1" x14ac:dyDescent="0.2">
      <c r="B25" s="52" t="s">
        <v>39</v>
      </c>
      <c r="C25" s="56">
        <v>36084.400000000001</v>
      </c>
      <c r="D25" s="57">
        <v>0</v>
      </c>
    </row>
    <row r="26" spans="2:4" ht="15.75" customHeight="1" x14ac:dyDescent="0.2">
      <c r="B26" s="52" t="s">
        <v>40</v>
      </c>
      <c r="C26" s="56">
        <v>11800</v>
      </c>
      <c r="D26" s="54">
        <v>9794</v>
      </c>
    </row>
    <row r="27" spans="2:4" ht="15.75" customHeight="1" x14ac:dyDescent="0.2">
      <c r="B27" s="52" t="s">
        <v>60</v>
      </c>
      <c r="C27" s="56">
        <v>0</v>
      </c>
      <c r="D27" s="54">
        <v>3744.72</v>
      </c>
    </row>
    <row r="28" spans="2:4" ht="15.75" customHeight="1" thickBot="1" x14ac:dyDescent="0.25">
      <c r="B28" s="52" t="s">
        <v>8</v>
      </c>
      <c r="C28" s="56">
        <v>208800</v>
      </c>
      <c r="D28" s="54">
        <v>208800</v>
      </c>
    </row>
    <row r="29" spans="2:4" ht="15.75" customHeight="1" x14ac:dyDescent="0.2">
      <c r="B29" s="150" t="s">
        <v>53</v>
      </c>
      <c r="C29" s="152">
        <v>2020</v>
      </c>
      <c r="D29" s="154">
        <v>2019</v>
      </c>
    </row>
    <row r="30" spans="2:4" ht="15.75" customHeight="1" thickBot="1" x14ac:dyDescent="0.25">
      <c r="B30" s="151"/>
      <c r="C30" s="153"/>
      <c r="D30" s="155"/>
    </row>
    <row r="31" spans="2:4" ht="15.75" customHeight="1" x14ac:dyDescent="0.2">
      <c r="B31" s="52" t="s">
        <v>16</v>
      </c>
      <c r="C31" s="56">
        <v>755.2</v>
      </c>
      <c r="D31" s="54">
        <v>755.2</v>
      </c>
    </row>
    <row r="32" spans="2:4" ht="15.75" customHeight="1" x14ac:dyDescent="0.2">
      <c r="B32" s="52" t="s">
        <v>37</v>
      </c>
      <c r="C32" s="56">
        <v>538080</v>
      </c>
      <c r="D32" s="55">
        <v>0</v>
      </c>
    </row>
    <row r="33" spans="2:8" ht="15.75" customHeight="1" x14ac:dyDescent="0.2">
      <c r="B33" s="52" t="s">
        <v>47</v>
      </c>
      <c r="C33" s="56">
        <v>33299.699999999997</v>
      </c>
      <c r="D33" s="55">
        <v>0</v>
      </c>
    </row>
    <row r="34" spans="2:8" ht="15.75" customHeight="1" x14ac:dyDescent="0.2">
      <c r="B34" s="52" t="s">
        <v>32</v>
      </c>
      <c r="C34" s="56">
        <v>4625.6000000000004</v>
      </c>
      <c r="D34" s="55">
        <v>0</v>
      </c>
    </row>
    <row r="35" spans="2:8" s="25" customFormat="1" ht="15.75" customHeight="1" x14ac:dyDescent="0.2">
      <c r="B35" s="52" t="s">
        <v>43</v>
      </c>
      <c r="C35" s="56">
        <v>9392.7999999999993</v>
      </c>
      <c r="D35" s="57">
        <v>0</v>
      </c>
    </row>
    <row r="36" spans="2:8" ht="15.75" customHeight="1" x14ac:dyDescent="0.2">
      <c r="B36" s="52" t="s">
        <v>48</v>
      </c>
      <c r="C36" s="56">
        <v>406713.4</v>
      </c>
      <c r="D36" s="55">
        <v>0</v>
      </c>
    </row>
    <row r="37" spans="2:8" ht="15.75" customHeight="1" x14ac:dyDescent="0.2">
      <c r="B37" s="52" t="s">
        <v>18</v>
      </c>
      <c r="C37" s="56">
        <v>6174363.1200000001</v>
      </c>
      <c r="D37" s="55">
        <v>0</v>
      </c>
    </row>
    <row r="38" spans="2:8" ht="15.75" customHeight="1" x14ac:dyDescent="0.2">
      <c r="B38" s="52" t="s">
        <v>11</v>
      </c>
      <c r="C38" s="56">
        <v>1146785.1100000001</v>
      </c>
      <c r="D38" s="54">
        <v>278067.90999999997</v>
      </c>
      <c r="E38" s="40"/>
      <c r="F38" s="40"/>
      <c r="G38" s="40"/>
      <c r="H38" s="40"/>
    </row>
    <row r="39" spans="2:8" ht="15.75" customHeight="1" x14ac:dyDescent="0.2">
      <c r="B39" s="52" t="s">
        <v>10</v>
      </c>
      <c r="C39" s="56">
        <v>104312</v>
      </c>
      <c r="D39" s="54">
        <v>104312</v>
      </c>
    </row>
    <row r="40" spans="2:8" ht="15.75" customHeight="1" x14ac:dyDescent="0.2">
      <c r="B40" s="52" t="s">
        <v>51</v>
      </c>
      <c r="C40" s="56">
        <v>49600</v>
      </c>
      <c r="D40" s="55">
        <v>0</v>
      </c>
    </row>
    <row r="41" spans="2:8" ht="15.75" customHeight="1" x14ac:dyDescent="0.2">
      <c r="B41" s="52" t="s">
        <v>61</v>
      </c>
      <c r="C41" s="56">
        <v>0</v>
      </c>
      <c r="D41" s="54">
        <v>4779</v>
      </c>
    </row>
    <row r="42" spans="2:8" ht="15.75" customHeight="1" x14ac:dyDescent="0.2">
      <c r="B42" s="52" t="s">
        <v>49</v>
      </c>
      <c r="C42" s="56">
        <v>178699.2</v>
      </c>
      <c r="D42" s="54">
        <v>11256887.51</v>
      </c>
    </row>
    <row r="43" spans="2:8" ht="15.75" customHeight="1" x14ac:dyDescent="0.2">
      <c r="B43" s="52" t="s">
        <v>38</v>
      </c>
      <c r="C43" s="56">
        <v>35400</v>
      </c>
      <c r="D43" s="55">
        <v>0</v>
      </c>
    </row>
    <row r="44" spans="2:8" ht="15.75" customHeight="1" x14ac:dyDescent="0.2">
      <c r="B44" s="52" t="s">
        <v>23</v>
      </c>
      <c r="C44" s="56">
        <v>270000</v>
      </c>
      <c r="D44" s="54">
        <v>270000</v>
      </c>
    </row>
    <row r="45" spans="2:8" ht="15.75" customHeight="1" x14ac:dyDescent="0.2">
      <c r="B45" s="52" t="s">
        <v>17</v>
      </c>
      <c r="C45" s="56">
        <v>22125</v>
      </c>
      <c r="D45" s="55">
        <v>0</v>
      </c>
    </row>
    <row r="46" spans="2:8" ht="15.75" customHeight="1" x14ac:dyDescent="0.2">
      <c r="B46" s="52" t="s">
        <v>62</v>
      </c>
      <c r="C46" s="56">
        <v>0</v>
      </c>
      <c r="D46" s="54">
        <v>15600</v>
      </c>
    </row>
    <row r="47" spans="2:8" ht="15.75" customHeight="1" x14ac:dyDescent="0.2">
      <c r="B47" s="52" t="s">
        <v>12</v>
      </c>
      <c r="C47" s="56">
        <v>16661.599999999999</v>
      </c>
      <c r="D47" s="54">
        <v>16661.599999999999</v>
      </c>
    </row>
    <row r="48" spans="2:8" ht="15.75" customHeight="1" x14ac:dyDescent="0.2">
      <c r="B48" s="52" t="s">
        <v>46</v>
      </c>
      <c r="C48" s="56">
        <v>128835.17</v>
      </c>
      <c r="D48" s="58">
        <v>0</v>
      </c>
      <c r="E48" s="40"/>
      <c r="F48" s="40"/>
      <c r="G48" s="40"/>
      <c r="H48" s="40"/>
    </row>
    <row r="49" spans="2:7" ht="15.75" customHeight="1" x14ac:dyDescent="0.2">
      <c r="B49" s="52" t="s">
        <v>34</v>
      </c>
      <c r="C49" s="56">
        <v>53930.720000000001</v>
      </c>
      <c r="D49" s="59">
        <v>28238.69</v>
      </c>
    </row>
    <row r="50" spans="2:7" ht="15.75" customHeight="1" x14ac:dyDescent="0.2">
      <c r="B50" s="52" t="s">
        <v>63</v>
      </c>
      <c r="C50" s="56">
        <v>0</v>
      </c>
      <c r="D50" s="59">
        <v>2256.75</v>
      </c>
    </row>
    <row r="51" spans="2:7" ht="15.75" customHeight="1" x14ac:dyDescent="0.2">
      <c r="B51" s="52" t="s">
        <v>29</v>
      </c>
      <c r="C51" s="56">
        <v>0</v>
      </c>
      <c r="D51" s="59">
        <v>188800</v>
      </c>
    </row>
    <row r="52" spans="2:7" ht="15.75" customHeight="1" x14ac:dyDescent="0.2">
      <c r="B52" s="52" t="s">
        <v>45</v>
      </c>
      <c r="C52" s="56">
        <v>49161.04</v>
      </c>
      <c r="D52" s="58">
        <v>0</v>
      </c>
      <c r="G52" s="1">
        <v>0</v>
      </c>
    </row>
    <row r="53" spans="2:7" ht="15.75" customHeight="1" x14ac:dyDescent="0.2">
      <c r="B53" s="52" t="s">
        <v>52</v>
      </c>
      <c r="C53" s="56">
        <f>47347.5+47347.5</f>
        <v>94695</v>
      </c>
      <c r="D53" s="58">
        <v>0</v>
      </c>
    </row>
    <row r="54" spans="2:7" ht="15.75" customHeight="1" x14ac:dyDescent="0.2">
      <c r="B54" s="52" t="s">
        <v>27</v>
      </c>
      <c r="C54" s="56">
        <v>83943.98</v>
      </c>
      <c r="D54" s="58">
        <v>0</v>
      </c>
    </row>
    <row r="55" spans="2:7" ht="15.75" customHeight="1" x14ac:dyDescent="0.2">
      <c r="B55" s="52" t="s">
        <v>35</v>
      </c>
      <c r="C55" s="56">
        <v>0</v>
      </c>
      <c r="D55" s="59">
        <v>21200</v>
      </c>
    </row>
    <row r="56" spans="2:7" ht="15.75" customHeight="1" thickBot="1" x14ac:dyDescent="0.25">
      <c r="B56" s="60" t="s">
        <v>21</v>
      </c>
      <c r="C56" s="61">
        <v>954833.03</v>
      </c>
      <c r="D56" s="62">
        <v>39200</v>
      </c>
    </row>
    <row r="57" spans="2:7" ht="15.75" customHeight="1" x14ac:dyDescent="0.2">
      <c r="B57" s="63"/>
      <c r="C57" s="64">
        <v>14053479.390000001</v>
      </c>
      <c r="D57" s="65">
        <v>13591291.48</v>
      </c>
    </row>
    <row r="58" spans="2:7" ht="15.75" customHeight="1" x14ac:dyDescent="0.2">
      <c r="C58" s="45"/>
      <c r="D58" s="41">
        <f>+D57-13591291.48</f>
        <v>0</v>
      </c>
    </row>
    <row r="59" spans="2:7" ht="15.75" customHeight="1" x14ac:dyDescent="0.2">
      <c r="C59" s="46"/>
      <c r="D59" s="40"/>
    </row>
    <row r="60" spans="2:7" ht="15.75" customHeight="1" x14ac:dyDescent="0.2">
      <c r="C60" s="46"/>
      <c r="D60" s="40"/>
    </row>
    <row r="61" spans="2:7" ht="15.75" customHeight="1" x14ac:dyDescent="0.2">
      <c r="C61" s="46"/>
      <c r="D61" s="40"/>
    </row>
    <row r="62" spans="2:7" ht="15.75" customHeight="1" x14ac:dyDescent="0.2">
      <c r="C62" s="46"/>
      <c r="D62" s="40"/>
    </row>
    <row r="63" spans="2:7" ht="15.75" customHeight="1" x14ac:dyDescent="0.2">
      <c r="C63" s="46"/>
      <c r="D63" s="40"/>
    </row>
    <row r="64" spans="2:7" ht="15.75" customHeight="1" x14ac:dyDescent="0.2">
      <c r="C64" s="46"/>
      <c r="D64" s="40"/>
    </row>
    <row r="65" spans="3:4" ht="15.75" customHeight="1" x14ac:dyDescent="0.2">
      <c r="C65" s="46"/>
      <c r="D65" s="40"/>
    </row>
    <row r="66" spans="3:4" ht="15.75" customHeight="1" x14ac:dyDescent="0.2">
      <c r="C66" s="46"/>
      <c r="D66" s="40"/>
    </row>
    <row r="67" spans="3:4" ht="15.75" customHeight="1" x14ac:dyDescent="0.2">
      <c r="C67" s="46"/>
      <c r="D67" s="40"/>
    </row>
    <row r="68" spans="3:4" ht="15.75" customHeight="1" x14ac:dyDescent="0.2">
      <c r="C68" s="46"/>
      <c r="D68" s="40"/>
    </row>
    <row r="69" spans="3:4" ht="15.75" customHeight="1" x14ac:dyDescent="0.2">
      <c r="C69" s="45"/>
      <c r="D69" s="40"/>
    </row>
    <row r="70" spans="3:4" ht="15.75" customHeight="1" x14ac:dyDescent="0.2">
      <c r="C70" s="47"/>
      <c r="D70" s="42"/>
    </row>
    <row r="71" spans="3:4" ht="15.75" customHeight="1" x14ac:dyDescent="0.2">
      <c r="C71" s="47"/>
      <c r="D71" s="42"/>
    </row>
    <row r="72" spans="3:4" ht="15.75" customHeight="1" x14ac:dyDescent="0.2">
      <c r="C72" s="47"/>
      <c r="D72" s="42"/>
    </row>
    <row r="73" spans="3:4" ht="15.75" customHeight="1" x14ac:dyDescent="0.2">
      <c r="C73" s="47"/>
      <c r="D73" s="42"/>
    </row>
    <row r="74" spans="3:4" ht="15.75" customHeight="1" x14ac:dyDescent="0.2">
      <c r="C74" s="47"/>
      <c r="D74" s="42"/>
    </row>
    <row r="75" spans="3:4" ht="15.75" customHeight="1" x14ac:dyDescent="0.2">
      <c r="C75" s="47"/>
      <c r="D75" s="42"/>
    </row>
    <row r="76" spans="3:4" ht="15.75" customHeight="1" x14ac:dyDescent="0.2">
      <c r="C76" s="47"/>
      <c r="D76" s="42"/>
    </row>
    <row r="77" spans="3:4" ht="15.75" customHeight="1" x14ac:dyDescent="0.2">
      <c r="C77" s="47"/>
      <c r="D77" s="42"/>
    </row>
    <row r="78" spans="3:4" ht="15.75" customHeight="1" x14ac:dyDescent="0.2">
      <c r="C78" s="47"/>
      <c r="D78" s="42"/>
    </row>
    <row r="79" spans="3:4" ht="15.75" customHeight="1" x14ac:dyDescent="0.2">
      <c r="C79" s="47"/>
      <c r="D79" s="42"/>
    </row>
    <row r="80" spans="3:4" ht="15.75" customHeight="1" x14ac:dyDescent="0.2">
      <c r="C80" s="47"/>
      <c r="D80" s="42"/>
    </row>
    <row r="81" spans="3:4" ht="15.75" customHeight="1" x14ac:dyDescent="0.2">
      <c r="C81" s="47"/>
      <c r="D81" s="42"/>
    </row>
    <row r="82" spans="3:4" ht="15.75" customHeight="1" x14ac:dyDescent="0.2">
      <c r="C82" s="47"/>
      <c r="D82" s="42"/>
    </row>
    <row r="83" spans="3:4" ht="15.75" customHeight="1" x14ac:dyDescent="0.2">
      <c r="C83" s="47"/>
      <c r="D83" s="42"/>
    </row>
    <row r="84" spans="3:4" ht="15.75" customHeight="1" x14ac:dyDescent="0.2">
      <c r="C84" s="47"/>
      <c r="D84" s="42"/>
    </row>
    <row r="85" spans="3:4" ht="15.75" customHeight="1" x14ac:dyDescent="0.2">
      <c r="C85" s="47"/>
      <c r="D85" s="42"/>
    </row>
    <row r="86" spans="3:4" ht="15.75" customHeight="1" x14ac:dyDescent="0.2">
      <c r="C86" s="47"/>
      <c r="D86" s="42"/>
    </row>
    <row r="87" spans="3:4" ht="15.75" customHeight="1" x14ac:dyDescent="0.2">
      <c r="C87" s="47"/>
      <c r="D87" s="42"/>
    </row>
    <row r="88" spans="3:4" ht="15.75" customHeight="1" x14ac:dyDescent="0.2">
      <c r="C88" s="47"/>
      <c r="D88" s="42"/>
    </row>
    <row r="89" spans="3:4" ht="15.75" customHeight="1" x14ac:dyDescent="0.2">
      <c r="C89" s="47"/>
      <c r="D89" s="42"/>
    </row>
    <row r="90" spans="3:4" ht="15.75" customHeight="1" x14ac:dyDescent="0.2">
      <c r="C90" s="47"/>
      <c r="D90" s="42"/>
    </row>
    <row r="91" spans="3:4" ht="15.75" customHeight="1" x14ac:dyDescent="0.2">
      <c r="C91" s="47"/>
      <c r="D91" s="42"/>
    </row>
    <row r="92" spans="3:4" ht="15.75" customHeight="1" x14ac:dyDescent="0.2">
      <c r="C92" s="47"/>
      <c r="D92" s="42"/>
    </row>
    <row r="93" spans="3:4" ht="15.75" customHeight="1" x14ac:dyDescent="0.2">
      <c r="C93" s="47"/>
      <c r="D93" s="42"/>
    </row>
    <row r="94" spans="3:4" ht="15.75" customHeight="1" x14ac:dyDescent="0.2">
      <c r="C94" s="47"/>
      <c r="D94" s="42"/>
    </row>
    <row r="95" spans="3:4" ht="15.75" customHeight="1" x14ac:dyDescent="0.2">
      <c r="C95" s="47"/>
      <c r="D95" s="42"/>
    </row>
    <row r="96" spans="3:4" ht="15.75" customHeight="1" x14ac:dyDescent="0.2">
      <c r="C96" s="47"/>
      <c r="D96" s="42"/>
    </row>
    <row r="97" spans="3:4" ht="15.75" customHeight="1" x14ac:dyDescent="0.2">
      <c r="C97" s="47"/>
      <c r="D97" s="42"/>
    </row>
    <row r="98" spans="3:4" ht="15.75" customHeight="1" x14ac:dyDescent="0.2">
      <c r="C98" s="47"/>
      <c r="D98" s="42"/>
    </row>
    <row r="99" spans="3:4" ht="15.75" customHeight="1" x14ac:dyDescent="0.2">
      <c r="C99" s="47"/>
      <c r="D99" s="42"/>
    </row>
    <row r="100" spans="3:4" ht="15.75" customHeight="1" x14ac:dyDescent="0.2">
      <c r="C100" s="47"/>
      <c r="D100" s="42"/>
    </row>
    <row r="101" spans="3:4" ht="15.75" customHeight="1" x14ac:dyDescent="0.2">
      <c r="C101" s="47"/>
      <c r="D101" s="42"/>
    </row>
    <row r="102" spans="3:4" ht="15.75" customHeight="1" x14ac:dyDescent="0.2">
      <c r="C102" s="47"/>
      <c r="D102" s="42"/>
    </row>
    <row r="103" spans="3:4" ht="15.75" customHeight="1" x14ac:dyDescent="0.2">
      <c r="C103" s="47"/>
      <c r="D103" s="42"/>
    </row>
    <row r="104" spans="3:4" ht="15.75" customHeight="1" x14ac:dyDescent="0.2">
      <c r="C104" s="47"/>
      <c r="D104" s="42"/>
    </row>
    <row r="105" spans="3:4" ht="15.75" customHeight="1" x14ac:dyDescent="0.2">
      <c r="C105" s="47"/>
      <c r="D105" s="42"/>
    </row>
    <row r="106" spans="3:4" ht="15.75" customHeight="1" x14ac:dyDescent="0.2">
      <c r="C106" s="47"/>
      <c r="D106" s="42"/>
    </row>
    <row r="107" spans="3:4" ht="15.75" customHeight="1" x14ac:dyDescent="0.2">
      <c r="C107" s="47"/>
      <c r="D107" s="42"/>
    </row>
    <row r="108" spans="3:4" ht="15.75" customHeight="1" x14ac:dyDescent="0.2">
      <c r="C108" s="47"/>
      <c r="D108" s="42"/>
    </row>
    <row r="109" spans="3:4" ht="15.75" customHeight="1" x14ac:dyDescent="0.2">
      <c r="C109" s="47"/>
      <c r="D109" s="42"/>
    </row>
    <row r="110" spans="3:4" ht="15.75" customHeight="1" x14ac:dyDescent="0.2">
      <c r="C110" s="47"/>
      <c r="D110" s="42"/>
    </row>
    <row r="111" spans="3:4" ht="15.75" customHeight="1" x14ac:dyDescent="0.2">
      <c r="C111" s="47"/>
      <c r="D111" s="42"/>
    </row>
    <row r="112" spans="3:4" ht="15.75" customHeight="1" x14ac:dyDescent="0.2">
      <c r="C112" s="47"/>
      <c r="D112" s="42"/>
    </row>
    <row r="113" spans="3:4" ht="15.75" customHeight="1" x14ac:dyDescent="0.2">
      <c r="C113" s="47"/>
      <c r="D113" s="42"/>
    </row>
    <row r="114" spans="3:4" ht="15.75" customHeight="1" x14ac:dyDescent="0.2">
      <c r="C114" s="47"/>
      <c r="D114" s="42"/>
    </row>
    <row r="115" spans="3:4" ht="15.75" customHeight="1" x14ac:dyDescent="0.2">
      <c r="C115" s="47"/>
      <c r="D115" s="42"/>
    </row>
    <row r="116" spans="3:4" ht="15.75" customHeight="1" x14ac:dyDescent="0.2">
      <c r="C116" s="47"/>
      <c r="D116" s="42"/>
    </row>
    <row r="117" spans="3:4" ht="15.75" customHeight="1" x14ac:dyDescent="0.2">
      <c r="C117" s="47"/>
      <c r="D117" s="42"/>
    </row>
    <row r="118" spans="3:4" ht="15.75" customHeight="1" x14ac:dyDescent="0.2">
      <c r="C118" s="47"/>
      <c r="D118" s="42"/>
    </row>
    <row r="119" spans="3:4" ht="15.75" customHeight="1" x14ac:dyDescent="0.2">
      <c r="C119" s="47"/>
      <c r="D119" s="42"/>
    </row>
    <row r="120" spans="3:4" ht="15.75" customHeight="1" x14ac:dyDescent="0.2">
      <c r="C120" s="47"/>
      <c r="D120" s="42"/>
    </row>
    <row r="121" spans="3:4" ht="15.75" customHeight="1" x14ac:dyDescent="0.2">
      <c r="C121" s="47"/>
      <c r="D121" s="42"/>
    </row>
    <row r="122" spans="3:4" ht="15.75" customHeight="1" x14ac:dyDescent="0.2">
      <c r="C122" s="47"/>
      <c r="D122" s="42"/>
    </row>
    <row r="123" spans="3:4" ht="15.75" customHeight="1" x14ac:dyDescent="0.2">
      <c r="C123" s="47"/>
      <c r="D123" s="42"/>
    </row>
    <row r="124" spans="3:4" ht="15.75" customHeight="1" x14ac:dyDescent="0.2">
      <c r="C124" s="47"/>
      <c r="D124" s="42"/>
    </row>
    <row r="125" spans="3:4" ht="15.75" customHeight="1" x14ac:dyDescent="0.2">
      <c r="C125" s="47"/>
      <c r="D125" s="42"/>
    </row>
    <row r="126" spans="3:4" ht="15.75" customHeight="1" x14ac:dyDescent="0.2">
      <c r="C126" s="47"/>
      <c r="D126" s="42"/>
    </row>
    <row r="127" spans="3:4" ht="15.75" customHeight="1" x14ac:dyDescent="0.2">
      <c r="C127" s="47"/>
      <c r="D127" s="42"/>
    </row>
    <row r="128" spans="3:4" ht="15.75" customHeight="1" thickBot="1" x14ac:dyDescent="0.25">
      <c r="C128" s="48"/>
      <c r="D128" s="43"/>
    </row>
    <row r="129" spans="3:3" ht="15.75" customHeight="1" x14ac:dyDescent="0.2">
      <c r="C129" s="14"/>
    </row>
    <row r="130" spans="3:3" ht="15.75" customHeight="1" x14ac:dyDescent="0.2">
      <c r="C130" s="14"/>
    </row>
    <row r="131" spans="3:3" ht="15.75" customHeight="1" x14ac:dyDescent="0.2">
      <c r="C131" s="14"/>
    </row>
    <row r="132" spans="3:3" ht="15.75" customHeight="1" x14ac:dyDescent="0.2">
      <c r="C132" s="14"/>
    </row>
    <row r="133" spans="3:3" ht="15.75" customHeight="1" x14ac:dyDescent="0.2">
      <c r="C133" s="14"/>
    </row>
    <row r="134" spans="3:3" ht="15.75" customHeight="1" x14ac:dyDescent="0.2">
      <c r="C134" s="14"/>
    </row>
    <row r="135" spans="3:3" ht="15.75" customHeight="1" x14ac:dyDescent="0.2">
      <c r="C135" s="14"/>
    </row>
    <row r="136" spans="3:3" ht="15.75" customHeight="1" x14ac:dyDescent="0.2">
      <c r="C136" s="14"/>
    </row>
    <row r="137" spans="3:3" ht="15.75" customHeight="1" x14ac:dyDescent="0.2">
      <c r="C137" s="14"/>
    </row>
    <row r="138" spans="3:3" ht="15.75" customHeight="1" x14ac:dyDescent="0.2">
      <c r="C138" s="14"/>
    </row>
    <row r="139" spans="3:3" ht="15.75" customHeight="1" x14ac:dyDescent="0.2">
      <c r="C139" s="14"/>
    </row>
    <row r="140" spans="3:3" ht="15.75" customHeight="1" x14ac:dyDescent="0.2">
      <c r="C140" s="14"/>
    </row>
    <row r="141" spans="3:3" ht="15.75" customHeight="1" x14ac:dyDescent="0.2">
      <c r="C141" s="14"/>
    </row>
    <row r="142" spans="3:3" ht="15.75" customHeight="1" x14ac:dyDescent="0.2">
      <c r="C142" s="14"/>
    </row>
    <row r="143" spans="3:3" ht="15.75" customHeight="1" x14ac:dyDescent="0.2">
      <c r="C143" s="14"/>
    </row>
    <row r="144" spans="3:3" ht="15.75" customHeight="1" x14ac:dyDescent="0.2">
      <c r="C144" s="14"/>
    </row>
    <row r="145" spans="3:3" ht="15.75" customHeight="1" x14ac:dyDescent="0.2">
      <c r="C145" s="14"/>
    </row>
    <row r="146" spans="3:3" ht="15.75" customHeight="1" x14ac:dyDescent="0.2">
      <c r="C146" s="14"/>
    </row>
    <row r="147" spans="3:3" ht="15.75" customHeight="1" x14ac:dyDescent="0.2">
      <c r="C147" s="14"/>
    </row>
    <row r="148" spans="3:3" ht="15.75" customHeight="1" x14ac:dyDescent="0.2">
      <c r="C148" s="14"/>
    </row>
    <row r="149" spans="3:3" ht="15.75" customHeight="1" x14ac:dyDescent="0.2">
      <c r="C149" s="14"/>
    </row>
    <row r="150" spans="3:3" ht="15.75" customHeight="1" x14ac:dyDescent="0.2">
      <c r="C150" s="14"/>
    </row>
    <row r="151" spans="3:3" ht="15.75" customHeight="1" x14ac:dyDescent="0.2">
      <c r="C151" s="14"/>
    </row>
    <row r="152" spans="3:3" ht="15.75" customHeight="1" x14ac:dyDescent="0.2">
      <c r="C152" s="14"/>
    </row>
    <row r="153" spans="3:3" ht="15.75" customHeight="1" x14ac:dyDescent="0.2">
      <c r="C153" s="14"/>
    </row>
    <row r="154" spans="3:3" ht="15.75" customHeight="1" x14ac:dyDescent="0.2">
      <c r="C154" s="14"/>
    </row>
    <row r="155" spans="3:3" ht="15.75" customHeight="1" x14ac:dyDescent="0.2">
      <c r="C155" s="14"/>
    </row>
    <row r="156" spans="3:3" ht="15.75" customHeight="1" x14ac:dyDescent="0.2">
      <c r="C156" s="14"/>
    </row>
    <row r="157" spans="3:3" ht="15.75" customHeight="1" x14ac:dyDescent="0.2">
      <c r="C157" s="14"/>
    </row>
    <row r="158" spans="3:3" ht="15.75" customHeight="1" x14ac:dyDescent="0.2">
      <c r="C158" s="14"/>
    </row>
    <row r="159" spans="3:3" ht="15.75" customHeight="1" x14ac:dyDescent="0.2">
      <c r="C159" s="14"/>
    </row>
    <row r="160" spans="3:3" ht="15.75" customHeight="1" x14ac:dyDescent="0.2">
      <c r="C160" s="14"/>
    </row>
    <row r="161" spans="3:3" ht="15.75" customHeight="1" x14ac:dyDescent="0.2">
      <c r="C161" s="14"/>
    </row>
    <row r="162" spans="3:3" ht="15.75" customHeight="1" x14ac:dyDescent="0.2">
      <c r="C162" s="14"/>
    </row>
    <row r="163" spans="3:3" ht="15.75" customHeight="1" x14ac:dyDescent="0.2">
      <c r="C163" s="14"/>
    </row>
    <row r="164" spans="3:3" ht="15.75" customHeight="1" x14ac:dyDescent="0.2">
      <c r="C164" s="14"/>
    </row>
    <row r="165" spans="3:3" ht="15.75" customHeight="1" x14ac:dyDescent="0.2">
      <c r="C165" s="14"/>
    </row>
    <row r="166" spans="3:3" ht="15.75" customHeight="1" x14ac:dyDescent="0.2">
      <c r="C166" s="14"/>
    </row>
    <row r="167" spans="3:3" ht="15.75" customHeight="1" x14ac:dyDescent="0.2">
      <c r="C167" s="14"/>
    </row>
    <row r="168" spans="3:3" ht="15.75" customHeight="1" x14ac:dyDescent="0.2">
      <c r="C168" s="14"/>
    </row>
    <row r="169" spans="3:3" ht="15.75" customHeight="1" x14ac:dyDescent="0.2">
      <c r="C169" s="14"/>
    </row>
    <row r="170" spans="3:3" ht="15.75" customHeight="1" x14ac:dyDescent="0.2">
      <c r="C170" s="14"/>
    </row>
    <row r="171" spans="3:3" ht="15.75" customHeight="1" x14ac:dyDescent="0.2">
      <c r="C171" s="14"/>
    </row>
    <row r="172" spans="3:3" ht="15.75" customHeight="1" x14ac:dyDescent="0.2">
      <c r="C172" s="14"/>
    </row>
    <row r="173" spans="3:3" ht="15.75" customHeight="1" x14ac:dyDescent="0.2">
      <c r="C173" s="14"/>
    </row>
    <row r="174" spans="3:3" ht="15.75" customHeight="1" x14ac:dyDescent="0.2">
      <c r="C174" s="14"/>
    </row>
    <row r="175" spans="3:3" ht="15.75" customHeight="1" x14ac:dyDescent="0.2">
      <c r="C175" s="14"/>
    </row>
    <row r="176" spans="3:3" ht="15.75" customHeight="1" x14ac:dyDescent="0.2">
      <c r="C176" s="14"/>
    </row>
    <row r="177" spans="3:3" ht="15.75" customHeight="1" x14ac:dyDescent="0.2">
      <c r="C177" s="14"/>
    </row>
    <row r="178" spans="3:3" ht="15.75" customHeight="1" x14ac:dyDescent="0.2">
      <c r="C178" s="14"/>
    </row>
    <row r="179" spans="3:3" ht="15.75" customHeight="1" x14ac:dyDescent="0.2">
      <c r="C179" s="14"/>
    </row>
    <row r="180" spans="3:3" ht="15.75" customHeight="1" x14ac:dyDescent="0.2">
      <c r="C180" s="14"/>
    </row>
    <row r="185" spans="3:3" ht="15.75" customHeight="1" x14ac:dyDescent="0.2">
      <c r="C185" s="14"/>
    </row>
    <row r="186" spans="3:3" ht="15.75" customHeight="1" x14ac:dyDescent="0.2">
      <c r="C186" s="14"/>
    </row>
    <row r="187" spans="3:3" ht="15.75" customHeight="1" x14ac:dyDescent="0.2">
      <c r="C187" s="14"/>
    </row>
    <row r="188" spans="3:3" ht="15.75" customHeight="1" x14ac:dyDescent="0.2">
      <c r="C188" s="14"/>
    </row>
    <row r="189" spans="3:3" ht="15.75" customHeight="1" x14ac:dyDescent="0.2">
      <c r="C189" s="14"/>
    </row>
    <row r="190" spans="3:3" ht="15.75" customHeight="1" x14ac:dyDescent="0.2">
      <c r="C190" s="14"/>
    </row>
    <row r="191" spans="3:3" ht="15.75" customHeight="1" x14ac:dyDescent="0.2">
      <c r="C191" s="14"/>
    </row>
    <row r="192" spans="3:3" ht="15.75" customHeight="1" x14ac:dyDescent="0.2">
      <c r="C192" s="14"/>
    </row>
    <row r="193" spans="3:3" ht="15.75" customHeight="1" x14ac:dyDescent="0.2">
      <c r="C193" s="14"/>
    </row>
    <row r="194" spans="3:3" ht="15.75" customHeight="1" x14ac:dyDescent="0.2">
      <c r="C194" s="14"/>
    </row>
    <row r="195" spans="3:3" ht="15.75" customHeight="1" x14ac:dyDescent="0.2">
      <c r="C195" s="14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Estado de Cuenta Suplidores</vt:lpstr>
      <vt:lpstr>Sheet4</vt:lpstr>
      <vt:lpstr>Sheet3</vt:lpstr>
      <vt:lpstr>Sheet1</vt:lpstr>
      <vt:lpstr>Sheet2</vt:lpstr>
      <vt:lpstr>Sheet4!Print_Area</vt:lpstr>
      <vt:lpstr>'Estado de Cuenta Suplidores'!Print_Titles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2022-05-10T14:55:53Z</cp:lastPrinted>
  <dcterms:created xsi:type="dcterms:W3CDTF">2006-07-11T17:39:34Z</dcterms:created>
  <dcterms:modified xsi:type="dcterms:W3CDTF">2022-05-10T14:55:56Z</dcterms:modified>
</cp:coreProperties>
</file>