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8AE7D988-8F84-414B-AEA5-88BE073070A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'Estado de Cuenta Suplidores'!$A$10:$H$12</definedName>
    <definedName name="_xlnm.Print_Titles" localSheetId="0">'Estado de Cuenta Suplidores'!$1:$11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33" i="1"/>
  <c r="H32" i="1"/>
  <c r="H19" i="1"/>
  <c r="H79" i="1"/>
  <c r="H71" i="1"/>
  <c r="H101" i="1" l="1"/>
  <c r="H98" i="1"/>
  <c r="H95" i="1"/>
  <c r="H72" i="1" l="1"/>
  <c r="H59" i="1"/>
  <c r="H56" i="1"/>
  <c r="H31" i="1"/>
  <c r="H34" i="1"/>
  <c r="H35" i="1"/>
  <c r="H28" i="1"/>
  <c r="H27" i="1"/>
  <c r="H26" i="1"/>
  <c r="H25" i="1"/>
  <c r="H24" i="1"/>
  <c r="H23" i="1"/>
  <c r="H21" i="1"/>
  <c r="H18" i="1"/>
  <c r="H91" i="1" l="1"/>
  <c r="H90" i="1"/>
  <c r="H92" i="1"/>
  <c r="H78" i="1"/>
  <c r="H58" i="1"/>
  <c r="H36" i="1"/>
  <c r="H29" i="1"/>
  <c r="H17" i="1"/>
  <c r="H87" i="1" l="1"/>
  <c r="H85" i="1"/>
  <c r="H77" i="1"/>
  <c r="H76" i="1"/>
  <c r="H70" i="1"/>
  <c r="H69" i="1"/>
  <c r="H16" i="1"/>
  <c r="H102" i="1" l="1"/>
  <c r="H103" i="1"/>
  <c r="H99" i="1"/>
  <c r="H97" i="1"/>
  <c r="H83" i="1"/>
  <c r="H82" i="1"/>
  <c r="H68" i="1"/>
  <c r="H22" i="1" l="1"/>
  <c r="H88" i="1" l="1"/>
  <c r="H60" i="1"/>
  <c r="H37" i="1"/>
  <c r="H75" i="1"/>
  <c r="H74" i="1"/>
  <c r="H94" i="1"/>
  <c r="H96" i="1"/>
  <c r="H81" i="1"/>
  <c r="H15" i="1"/>
  <c r="H14" i="1"/>
  <c r="H93" i="1"/>
  <c r="F104" i="1" l="1"/>
  <c r="H84" i="1" l="1"/>
  <c r="H62" i="1"/>
  <c r="H100" i="1"/>
  <c r="H30" i="1" l="1"/>
  <c r="H73" i="1" l="1"/>
  <c r="H57" i="1" l="1"/>
  <c r="H67" i="1" l="1"/>
  <c r="H86" i="1"/>
  <c r="H66" i="1" l="1"/>
  <c r="H63" i="1" l="1"/>
  <c r="H13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61" i="1"/>
  <c r="H65" i="1"/>
  <c r="H64" i="1"/>
  <c r="H20" i="1"/>
  <c r="H89" i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<sst xmlns="http://schemas.openxmlformats.org/spreadsheetml/2006/main" count="634" uniqueCount="246">
  <si>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</si>
  <si>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</si>
  <si>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</si>
  <si>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</si>
  <si>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</si>
  <si>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</si>
  <si>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</si>
  <si>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</si>
  <si>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</si>
  <si>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</si>
  <si>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</si>
  <si>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</si>
  <si>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</si>
  <si>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</si>
  <si>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</si>
  <si>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</si>
  <si>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</si>
  <si>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</si>
  <si>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</si>
  <si>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</si>
  <si>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</si>
  <si>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</si>
  <si>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</si>
  <si>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</si>
  <si>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</si>
  <si>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</si>
  <si>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</si>
  <si>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</si>
  <si>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</si>
  <si>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</si>
  <si>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</si>
  <si>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</si>
  <si>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</si>
  <si>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</si>
  <si>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</si>
  <si>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</si>
  <si>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</si>
  <si>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</si>
  <si>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</si>
  <si>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</si>
  <si>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</si>
  <si>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</si>
  <si>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</si>
  <si>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</si>
  <si>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</si>
  <si>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</si>
  <si>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</si>
  <si>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</si>
  <si>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</si>
  <si>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</si>
  <si>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</si>
  <si>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</si>
  <si>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</si>
  <si>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</si>
  <si>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</si>
  <si>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</si>
  <si>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</si>
  <si>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</si>
  <si>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</si>
  <si>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</si>
  <si>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</si>
  <si>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</si>
  <si>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</si>
  <si>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</si>
  <si>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</si>
  <si>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</si>
  <si>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</si>
  <si>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</si>
  <si>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</si>
  <si>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</si>
  <si>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</si>
  <si>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</si>
  <si>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</si>
  <si>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</si>
  <si>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</si>
  <si>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</si>
  <si>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</si>
  <si>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</si>
  <si>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</si>
  <si>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</si>
  <si>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</si>
  <si>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</si>
  <si>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</si>
  <si>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</si>
  <si>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</si>
  <si>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</si>
  <si>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</si>
  <si>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</si>
  <si>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</si>
  <si>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</si>
  <si>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</si>
  <si>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</si>
  <si>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</si>
  <si>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</si>
  <si>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</si>
  <si>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</si>
  <si>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</si>
  <si>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</si>
  <si>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</si>
  <si>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</si>
  <si>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</si>
  <si>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</si>
  <si>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</si>
  <si>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</si>
  <si>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</si>
  <si>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</si>
  <si>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</si>
  <si>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</si>
  <si>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</si>
  <si>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</si>
  <si>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</si>
  <si>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</si>
  <si>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</si>
  <si>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</si>
  <si>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</si>
  <si>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</si>
  <si>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</si>
  <si>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</si>
  <si>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</si>
  <si>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</si>
  <si>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</si>
  <si>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</si>
  <si>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>MAGIC MAGNUM VENTURES, SRL</t>
  </si>
  <si>
    <t>ARRENDAMIENTO (DISTRITO NACIONAL)</t>
  </si>
  <si>
    <t>ARRENDAMIENTO (ARCHIVO MUERTO INSTITUCIONAL)</t>
  </si>
  <si>
    <t>ARRENDAMIENTO (EQUIPO DE AROMATIZACION)</t>
  </si>
  <si>
    <t>ICU SOLUCIONES EMPRESARIALES, SRL</t>
  </si>
  <si>
    <t>CONSULTORES DE DATOS DEL CARIBE, SRL</t>
  </si>
  <si>
    <t>ARRENDAMIENTO (ENLACE FIBRA OPTICA)</t>
  </si>
  <si>
    <t>ARRENDAMIENTO (OFICINA REGIONAL SAN FRANCISCO DE MACORIS)</t>
  </si>
  <si>
    <t>SOSTENIBILIDAD 3RS, INC</t>
  </si>
  <si>
    <t>UNIFIED COMMUNICATIONS, SRL</t>
  </si>
  <si>
    <t>B1500000034</t>
  </si>
  <si>
    <t>IDENTIFICACIONES CORPORATIVAS, S.R.L.</t>
  </si>
  <si>
    <t>INVERSIONES PRF,SRL</t>
  </si>
  <si>
    <t xml:space="preserve">OFICINA GUBERNAMENTAL DE TEC. DE LA INFORMACION Y </t>
  </si>
  <si>
    <t>SOLUCIONES INTEGRALES CAF SRL</t>
  </si>
  <si>
    <t>URBANVOLT SOLUTION, SRL</t>
  </si>
  <si>
    <t>WENDY'S MUEBLES, SRL</t>
  </si>
  <si>
    <t>B1500000159</t>
  </si>
  <si>
    <t>B1500000035</t>
  </si>
  <si>
    <t>ADQUISICONES DE ACTIVOS</t>
  </si>
  <si>
    <t>ARRENDAMIENTO (PUNTO GOB-MEGACENTRO)</t>
  </si>
  <si>
    <t>ARRENDAMIENTO (PUNTO GOB-DISTRITO NACIONAL SAMBIL)</t>
  </si>
  <si>
    <t>B1500000036</t>
  </si>
  <si>
    <t>FR GROUP SRL</t>
  </si>
  <si>
    <t>MANTENIMIENTO (OFICINA REGIONAL SANTAGO)</t>
  </si>
  <si>
    <t>B1500000037</t>
  </si>
  <si>
    <t>B1500000441</t>
  </si>
  <si>
    <t>B1500000156</t>
  </si>
  <si>
    <t xml:space="preserve">PREDACTOR PEST CONTROL SRL </t>
  </si>
  <si>
    <t>B1500000038</t>
  </si>
  <si>
    <t>B1500000365</t>
  </si>
  <si>
    <t>B1500000532</t>
  </si>
  <si>
    <t>B1500004563</t>
  </si>
  <si>
    <t>CRITICAL POWER SRL</t>
  </si>
  <si>
    <t>B1500000472</t>
  </si>
  <si>
    <t>EDESUR DOMINICANA S.A.</t>
  </si>
  <si>
    <t>VIGILANTES NAVIEROS DEL CARIBE SRL,</t>
  </si>
  <si>
    <t>B1500000051</t>
  </si>
  <si>
    <t>GRUPO BRIZATLANTICA DEL CARIBE , SRL</t>
  </si>
  <si>
    <t>B1500000161</t>
  </si>
  <si>
    <t>OROX INVERSIONES, SRL</t>
  </si>
  <si>
    <t>B1500001090</t>
  </si>
  <si>
    <t>Correspondiente al Mes: Agosto del Año: 2022</t>
  </si>
  <si>
    <t>B1500000015</t>
  </si>
  <si>
    <t>SOFTWARE SANTO DOMINGOS, S.A.</t>
  </si>
  <si>
    <t>B1500137347</t>
  </si>
  <si>
    <t>B1500146428</t>
  </si>
  <si>
    <t>B1500000009</t>
  </si>
  <si>
    <t>B1500000124</t>
  </si>
  <si>
    <t>B1500000259</t>
  </si>
  <si>
    <t>B1500000466</t>
  </si>
  <si>
    <t>B1500000464</t>
  </si>
  <si>
    <t>AGENCIA DE VIAJES MILENA TOURS SRL</t>
  </si>
  <si>
    <t>AGUA PLANETA AZUL S.A.</t>
  </si>
  <si>
    <t>BDO SRL</t>
  </si>
  <si>
    <t>COLUMBUS NETWORKS DOMINICANA S.A.</t>
  </si>
  <si>
    <t>B1500000027</t>
  </si>
  <si>
    <t>EXCEL CONSULTING SRL</t>
  </si>
  <si>
    <t>ARRENDAMIENTO (PARQUEO)</t>
  </si>
  <si>
    <t>B1500000308</t>
  </si>
  <si>
    <t>GARENA SRL</t>
  </si>
  <si>
    <t>B1500000316</t>
  </si>
  <si>
    <t>R.Q.D. HIGIENICOS SRL</t>
  </si>
  <si>
    <t>B1500003672</t>
  </si>
  <si>
    <t>B1500000039</t>
  </si>
  <si>
    <t>B1500001772</t>
  </si>
  <si>
    <t>B1500001758</t>
  </si>
  <si>
    <t>B1500000183</t>
  </si>
  <si>
    <t>B1500000452</t>
  </si>
  <si>
    <t>B1500000278</t>
  </si>
  <si>
    <t>B1500000277</t>
  </si>
  <si>
    <t>ARRENDAMIENTO (OFICINAS PLAZA NACO)</t>
  </si>
  <si>
    <t>B1500146661</t>
  </si>
  <si>
    <t>B1500002690</t>
  </si>
  <si>
    <t>B1500002691</t>
  </si>
  <si>
    <t xml:space="preserve">GTG INDUSTRIAL , SRL </t>
  </si>
  <si>
    <t>B1500000504</t>
  </si>
  <si>
    <t>B1500000513</t>
  </si>
  <si>
    <t>INVERSIONES SIURANA S.R.L</t>
  </si>
  <si>
    <t>B1500001098</t>
  </si>
  <si>
    <t>QUANTIFOX GROUP, SRL</t>
  </si>
  <si>
    <t>B1500000135</t>
  </si>
  <si>
    <t>B1500146672</t>
  </si>
  <si>
    <t>B1500001208</t>
  </si>
  <si>
    <t>B1500000202</t>
  </si>
  <si>
    <t>EDUARDO MANRIQUE &amp; ASOCIADOS SRL</t>
  </si>
  <si>
    <t>B1500000378</t>
  </si>
  <si>
    <t>B1500000184</t>
  </si>
  <si>
    <t>JORDAD, SRL</t>
  </si>
  <si>
    <t>B1500036369</t>
  </si>
  <si>
    <t>B1500036486</t>
  </si>
  <si>
    <t>SEGUROS RESERVAS, S.A</t>
  </si>
  <si>
    <t>GASTOS DE SEGUROS</t>
  </si>
  <si>
    <t>B1500036370</t>
  </si>
  <si>
    <t>B1500146818</t>
  </si>
  <si>
    <t>B1500000234</t>
  </si>
  <si>
    <t>CASA DOÑA MARCIA ,CADOMA SRL</t>
  </si>
  <si>
    <t>B1500178647</t>
  </si>
  <si>
    <t>B1500178648</t>
  </si>
  <si>
    <t>B1500178652</t>
  </si>
  <si>
    <t>B1500178654</t>
  </si>
  <si>
    <t>B1500178656</t>
  </si>
  <si>
    <t>B1500178653</t>
  </si>
  <si>
    <t>221301/221501</t>
  </si>
  <si>
    <t>B1500007214</t>
  </si>
  <si>
    <t>B1500004153</t>
  </si>
  <si>
    <t>B1500001080</t>
  </si>
  <si>
    <t>EDITORA LISTIN DIARIO , S.A.</t>
  </si>
  <si>
    <t>EDITORA EL CARIBE, S.A</t>
  </si>
  <si>
    <t>E&amp;C MULTISERVICES, EIRL</t>
  </si>
  <si>
    <t>233201/239101</t>
  </si>
  <si>
    <t>B1500000089</t>
  </si>
  <si>
    <t>B1500000379</t>
  </si>
  <si>
    <t>B1500000386</t>
  </si>
  <si>
    <t>SOLUCIONES MECANICAS SM</t>
  </si>
  <si>
    <t>B1500000186</t>
  </si>
  <si>
    <t>B1500000052</t>
  </si>
  <si>
    <t>B1500002724</t>
  </si>
  <si>
    <t>B1500000185</t>
  </si>
  <si>
    <t>ARRENDAMIENTO (OFICINA REGIONAL SANTIAGO)</t>
  </si>
  <si>
    <t>B1500000281</t>
  </si>
  <si>
    <t>B15000320142</t>
  </si>
  <si>
    <t>B15000320143</t>
  </si>
  <si>
    <t>MACRO SEGURIDAD MASEG,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</si>
</sst>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#,##0.00;\-#,##0.00;* ??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sz val="8"/>
      <color rgb="FF000000"/>
      <name val="Times New Roman"/>
      <family val="1"/>
    </font>
    <font>
      <sz val="12"/>
      <name val="Calibri Light"/>
      <family val="2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horizontal="center" vertical="center" wrapText="1"/>
    </xf>
    <xf numFmtId="168" fontId="30" fillId="0" borderId="0" xfId="0" applyNumberFormat="1" applyFont="1" applyFill="1" applyBorder="1" applyAlignment="1">
      <alignment vertical="center"/>
    </xf>
    <xf numFmtId="169" fontId="33" fillId="2" borderId="0" xfId="6" applyNumberFormat="1" applyFont="1" applyFill="1" applyAlignment="1">
      <alignment horizontal="right"/>
    </xf>
    <xf numFmtId="0" fontId="30" fillId="2" borderId="2" xfId="0" applyFont="1" applyFill="1" applyBorder="1" applyAlignment="1">
      <alignment horizontal="left" vertical="center" wrapText="1"/>
    </xf>
    <xf numFmtId="166" fontId="30" fillId="2" borderId="1" xfId="0" applyNumberFormat="1" applyFont="1" applyFill="1" applyBorder="1" applyAlignment="1">
      <alignment horizontal="center" vertical="center" wrapText="1"/>
    </xf>
    <xf numFmtId="167" fontId="30" fillId="2" borderId="2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166" fontId="27" fillId="2" borderId="0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vertical="center"/>
    </xf>
    <xf numFmtId="0" fontId="34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165" fontId="35" fillId="2" borderId="0" xfId="5" applyFont="1" applyFill="1" applyAlignment="1">
      <alignment horizontal="right"/>
    </xf>
    <xf numFmtId="0" fontId="34" fillId="2" borderId="2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166" fontId="28" fillId="2" borderId="4" xfId="0" applyNumberFormat="1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224360</xdr:colOff>
      <xdr:row>0</xdr:row>
      <xdr:rowOff>114301</xdr:rowOff>
    </xdr:from>
    <xdr:to>
      <xdr:col>8</xdr:col>
      <xdr:colOff>97360</xdr:colOff>
      <xdr:row>7</xdr:row>
      <xdr:rowOff>318634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4945777" y="114301"/>
          <a:ext cx="2910416" cy="2469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showGridLines="0" tabSelected="1" zoomScale="55" zoomScaleNormal="55" zoomScalePageLayoutView="73" workbookViewId="0">
      <selection sqref="A1:A1048576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5" style="1" customWidth="1"/>
    <col min="5" max="5" width="35.5703125" style="8" bestFit="1" customWidth="1"/>
    <col min="6" max="6" width="33" style="119" bestFit="1" customWidth="1"/>
    <col min="7" max="7" width="22.42578125" style="117" customWidth="1"/>
    <col min="8" max="8" width="23.140625" style="118" customWidth="1"/>
    <col min="9" max="9" width="24" style="1" customWidth="1"/>
    <col min="10" max="10" width="22.42578125" style="1" customWidth="1"/>
    <col min="11" max="11" width="9.140625" style="1" customWidth="1"/>
    <col min="12" max="12" width="0" style="1" hidden="1" customWidth="1"/>
    <col min="13" max="16384" width="9.140625" style="1"/>
  </cols>
  <sheetData>
    <row r="1" spans="1:10" s="92" customFormat="1" ht="27.75" customHeight="1" x14ac:dyDescent="0.35">
      <c r="A1" s="90"/>
      <c r="B1" s="91"/>
      <c r="E1" s="90"/>
      <c r="F1" s="109"/>
      <c r="G1" s="110"/>
      <c r="H1" s="111"/>
    </row>
    <row r="2" spans="1:10" s="92" customFormat="1" ht="22.5" customHeight="1" x14ac:dyDescent="0.35">
      <c r="A2" s="90"/>
      <c r="B2" s="91"/>
      <c r="C2" s="93" t="s">
        <v>14</v>
      </c>
      <c r="E2" s="94"/>
      <c r="F2" s="109"/>
      <c r="G2" s="110"/>
      <c r="H2" s="111"/>
    </row>
    <row r="3" spans="1:10" s="92" customFormat="1" ht="22.5" customHeight="1" x14ac:dyDescent="0.35">
      <c r="A3" s="90"/>
      <c r="B3" s="91"/>
      <c r="C3" s="93"/>
      <c r="E3" s="94"/>
      <c r="F3" s="109"/>
      <c r="G3" s="110"/>
      <c r="H3" s="111"/>
    </row>
    <row r="4" spans="1:10" s="92" customFormat="1" ht="32.25" x14ac:dyDescent="0.2">
      <c r="A4" s="129" t="s">
        <v>99</v>
      </c>
      <c r="B4" s="129"/>
      <c r="C4" s="129"/>
      <c r="D4" s="129"/>
      <c r="E4" s="129"/>
      <c r="F4" s="129"/>
      <c r="G4" s="129"/>
      <c r="H4" s="129"/>
    </row>
    <row r="5" spans="1:10" s="92" customFormat="1" ht="32.25" x14ac:dyDescent="0.2">
      <c r="A5" s="129" t="s">
        <v>100</v>
      </c>
      <c r="B5" s="129"/>
      <c r="C5" s="129"/>
      <c r="D5" s="129"/>
      <c r="E5" s="129"/>
      <c r="F5" s="129"/>
      <c r="G5" s="129"/>
      <c r="H5" s="129"/>
    </row>
    <row r="6" spans="1:10" s="92" customFormat="1" ht="26.25" x14ac:dyDescent="0.4">
      <c r="A6" s="95"/>
      <c r="B6" s="95"/>
      <c r="C6" s="96"/>
      <c r="D6" s="96"/>
      <c r="E6" s="97"/>
      <c r="F6" s="112"/>
      <c r="G6" s="113"/>
      <c r="H6" s="114"/>
    </row>
    <row r="7" spans="1:10" s="92" customFormat="1" ht="14.25" customHeight="1" x14ac:dyDescent="0.4">
      <c r="A7" s="98"/>
      <c r="B7" s="95"/>
      <c r="C7" s="96"/>
      <c r="D7" s="96"/>
      <c r="E7" s="97"/>
      <c r="F7" s="112"/>
      <c r="G7" s="113"/>
      <c r="H7" s="114"/>
    </row>
    <row r="8" spans="1:10" s="92" customFormat="1" ht="27" thickBot="1" x14ac:dyDescent="0.45">
      <c r="A8" s="97"/>
      <c r="B8" s="99"/>
      <c r="C8" s="97"/>
      <c r="D8" s="97"/>
      <c r="E8" s="97"/>
      <c r="F8" s="112"/>
      <c r="G8" s="113"/>
      <c r="H8" s="114"/>
    </row>
    <row r="9" spans="1:10" s="92" customFormat="1" ht="49.5" customHeight="1" thickBot="1" x14ac:dyDescent="0.25">
      <c r="A9" s="130" t="s">
        <v>164</v>
      </c>
      <c r="B9" s="131"/>
      <c r="C9" s="131"/>
      <c r="D9" s="131"/>
      <c r="E9" s="131"/>
      <c r="F9" s="131"/>
      <c r="G9" s="131"/>
      <c r="H9" s="132"/>
    </row>
    <row r="10" spans="1:10" s="92" customFormat="1" ht="33.75" customHeight="1" x14ac:dyDescent="0.2">
      <c r="A10" s="136" t="s">
        <v>0</v>
      </c>
      <c r="B10" s="135" t="s">
        <v>1</v>
      </c>
      <c r="C10" s="127" t="s">
        <v>2</v>
      </c>
      <c r="D10" s="127" t="s">
        <v>3</v>
      </c>
      <c r="E10" s="135" t="s">
        <v>4</v>
      </c>
      <c r="F10" s="137" t="s">
        <v>5</v>
      </c>
      <c r="G10" s="139" t="s">
        <v>15</v>
      </c>
      <c r="H10" s="133" t="s">
        <v>6</v>
      </c>
    </row>
    <row r="11" spans="1:10" s="92" customFormat="1" ht="33.75" customHeight="1" x14ac:dyDescent="0.2">
      <c r="A11" s="136"/>
      <c r="B11" s="136"/>
      <c r="C11" s="128"/>
      <c r="D11" s="128"/>
      <c r="E11" s="136"/>
      <c r="F11" s="138"/>
      <c r="G11" s="140"/>
      <c r="H11" s="134"/>
    </row>
    <row r="12" spans="1:10" s="92" customFormat="1" ht="33.75" customHeight="1" x14ac:dyDescent="0.2">
      <c r="A12" s="108">
        <v>44804</v>
      </c>
      <c r="B12" s="122"/>
      <c r="C12" s="106" t="s">
        <v>13</v>
      </c>
      <c r="D12" s="100" t="s">
        <v>7</v>
      </c>
      <c r="E12" s="101">
        <v>214102</v>
      </c>
      <c r="F12" s="123">
        <v>656000</v>
      </c>
      <c r="G12" s="122"/>
      <c r="H12" s="122"/>
    </row>
    <row r="13" spans="1:10" s="102" customFormat="1" ht="28.5" customHeight="1" x14ac:dyDescent="0.2">
      <c r="A13" s="108">
        <v>44767</v>
      </c>
      <c r="B13" s="125" t="s">
        <v>154</v>
      </c>
      <c r="C13" s="120" t="s">
        <v>174</v>
      </c>
      <c r="D13" s="106" t="s">
        <v>121</v>
      </c>
      <c r="E13" s="101">
        <v>225102</v>
      </c>
      <c r="F13" s="107">
        <v>136567.54</v>
      </c>
      <c r="G13" s="115" t="s">
        <v>9</v>
      </c>
      <c r="H13" s="108">
        <f t="shared" ref="H13:H44" si="0">+A13+30</f>
        <v>44797</v>
      </c>
      <c r="I13" s="103"/>
      <c r="J13" s="104"/>
    </row>
    <row r="14" spans="1:10" s="102" customFormat="1" ht="28.5" customHeight="1" x14ac:dyDescent="0.2">
      <c r="A14" s="108">
        <v>44781</v>
      </c>
      <c r="B14" s="125" t="s">
        <v>167</v>
      </c>
      <c r="C14" s="120" t="s">
        <v>175</v>
      </c>
      <c r="D14" s="106" t="s">
        <v>121</v>
      </c>
      <c r="E14" s="101">
        <v>231101</v>
      </c>
      <c r="F14" s="107">
        <v>3780</v>
      </c>
      <c r="G14" s="115" t="s">
        <v>9</v>
      </c>
      <c r="H14" s="108">
        <f t="shared" si="0"/>
        <v>44811</v>
      </c>
      <c r="I14" s="103"/>
      <c r="J14" s="104"/>
    </row>
    <row r="15" spans="1:10" s="102" customFormat="1" ht="28.5" customHeight="1" x14ac:dyDescent="0.2">
      <c r="A15" s="108">
        <v>44781</v>
      </c>
      <c r="B15" s="125" t="s">
        <v>168</v>
      </c>
      <c r="C15" s="120" t="s">
        <v>175</v>
      </c>
      <c r="D15" s="106" t="s">
        <v>121</v>
      </c>
      <c r="E15" s="101">
        <v>231101</v>
      </c>
      <c r="F15" s="107">
        <v>4080</v>
      </c>
      <c r="G15" s="115" t="s">
        <v>9</v>
      </c>
      <c r="H15" s="108">
        <f t="shared" si="0"/>
        <v>44811</v>
      </c>
      <c r="I15" s="103"/>
      <c r="J15" s="104"/>
    </row>
    <row r="16" spans="1:10" s="102" customFormat="1" ht="28.5" customHeight="1" x14ac:dyDescent="0.2">
      <c r="A16" s="108">
        <v>44788</v>
      </c>
      <c r="B16" s="125" t="s">
        <v>194</v>
      </c>
      <c r="C16" s="120" t="s">
        <v>175</v>
      </c>
      <c r="D16" s="106" t="s">
        <v>121</v>
      </c>
      <c r="E16" s="101">
        <v>231101</v>
      </c>
      <c r="F16" s="107">
        <v>3420</v>
      </c>
      <c r="G16" s="115" t="s">
        <v>9</v>
      </c>
      <c r="H16" s="108">
        <f t="shared" si="0"/>
        <v>44818</v>
      </c>
      <c r="I16" s="103"/>
      <c r="J16" s="104"/>
    </row>
    <row r="17" spans="1:10" s="102" customFormat="1" ht="28.5" customHeight="1" x14ac:dyDescent="0.2">
      <c r="A17" s="108">
        <v>44795</v>
      </c>
      <c r="B17" s="125" t="s">
        <v>204</v>
      </c>
      <c r="C17" s="120" t="s">
        <v>175</v>
      </c>
      <c r="D17" s="106" t="s">
        <v>121</v>
      </c>
      <c r="E17" s="101">
        <v>231101</v>
      </c>
      <c r="F17" s="107">
        <v>2460</v>
      </c>
      <c r="G17" s="115" t="s">
        <v>9</v>
      </c>
      <c r="H17" s="108">
        <f t="shared" si="0"/>
        <v>44825</v>
      </c>
      <c r="I17" s="103"/>
      <c r="J17" s="104"/>
    </row>
    <row r="18" spans="1:10" s="102" customFormat="1" ht="28.5" customHeight="1" x14ac:dyDescent="0.2">
      <c r="A18" s="108">
        <v>44803</v>
      </c>
      <c r="B18" s="125" t="s">
        <v>216</v>
      </c>
      <c r="C18" s="120" t="s">
        <v>175</v>
      </c>
      <c r="D18" s="106" t="s">
        <v>121</v>
      </c>
      <c r="E18" s="101">
        <v>231101</v>
      </c>
      <c r="F18" s="107">
        <v>3180</v>
      </c>
      <c r="G18" s="115" t="s">
        <v>9</v>
      </c>
      <c r="H18" s="108">
        <f t="shared" si="0"/>
        <v>44833</v>
      </c>
      <c r="I18" s="103"/>
      <c r="J18" s="104"/>
    </row>
    <row r="19" spans="1:10" s="102" customFormat="1" ht="28.5" customHeight="1" x14ac:dyDescent="0.2">
      <c r="A19" s="108">
        <v>44804</v>
      </c>
      <c r="B19" s="125" t="s">
        <v>242</v>
      </c>
      <c r="C19" s="120" t="s">
        <v>25</v>
      </c>
      <c r="D19" s="106" t="s">
        <v>121</v>
      </c>
      <c r="E19" s="101">
        <v>228706</v>
      </c>
      <c r="F19" s="107">
        <v>11734.86</v>
      </c>
      <c r="G19" s="115" t="s">
        <v>9</v>
      </c>
      <c r="H19" s="108">
        <f t="shared" si="0"/>
        <v>44834</v>
      </c>
      <c r="I19" s="103"/>
      <c r="J19" s="104"/>
    </row>
    <row r="20" spans="1:10" s="102" customFormat="1" ht="28.5" customHeight="1" x14ac:dyDescent="0.2">
      <c r="A20" s="108">
        <v>44663</v>
      </c>
      <c r="B20" s="125" t="s">
        <v>139</v>
      </c>
      <c r="C20" s="120" t="s">
        <v>176</v>
      </c>
      <c r="D20" s="106" t="s">
        <v>141</v>
      </c>
      <c r="E20" s="101">
        <v>268301</v>
      </c>
      <c r="F20" s="107">
        <v>1035619.51</v>
      </c>
      <c r="G20" s="115" t="s">
        <v>9</v>
      </c>
      <c r="H20" s="108">
        <f t="shared" si="0"/>
        <v>44693</v>
      </c>
      <c r="I20" s="103"/>
      <c r="J20" s="104"/>
    </row>
    <row r="21" spans="1:10" s="102" customFormat="1" ht="28.5" customHeight="1" x14ac:dyDescent="0.2">
      <c r="A21" s="108">
        <v>44802</v>
      </c>
      <c r="B21" s="125" t="s">
        <v>217</v>
      </c>
      <c r="C21" s="126" t="s">
        <v>218</v>
      </c>
      <c r="D21" s="106" t="s">
        <v>121</v>
      </c>
      <c r="E21" s="101">
        <v>239904</v>
      </c>
      <c r="F21" s="107">
        <v>15280.86</v>
      </c>
      <c r="G21" s="115" t="s">
        <v>9</v>
      </c>
      <c r="H21" s="108">
        <f t="shared" si="0"/>
        <v>44832</v>
      </c>
      <c r="I21" s="103"/>
      <c r="J21" s="104"/>
    </row>
    <row r="22" spans="1:10" s="102" customFormat="1" ht="28.5" customHeight="1" x14ac:dyDescent="0.2">
      <c r="A22" s="108">
        <v>44783</v>
      </c>
      <c r="B22" s="125" t="s">
        <v>185</v>
      </c>
      <c r="C22" s="120" t="s">
        <v>177</v>
      </c>
      <c r="D22" s="106" t="s">
        <v>121</v>
      </c>
      <c r="E22" s="101">
        <v>221501</v>
      </c>
      <c r="F22" s="107">
        <v>1786882.01</v>
      </c>
      <c r="G22" s="115" t="s">
        <v>9</v>
      </c>
      <c r="H22" s="108">
        <f t="shared" si="0"/>
        <v>44813</v>
      </c>
      <c r="I22" s="103"/>
      <c r="J22" s="104"/>
    </row>
    <row r="23" spans="1:10" s="102" customFormat="1" ht="28.5" customHeight="1" x14ac:dyDescent="0.2">
      <c r="A23" s="108">
        <v>44803</v>
      </c>
      <c r="B23" s="125" t="s">
        <v>219</v>
      </c>
      <c r="C23" s="120" t="s">
        <v>30</v>
      </c>
      <c r="D23" s="106" t="s">
        <v>121</v>
      </c>
      <c r="E23" s="101">
        <v>221501</v>
      </c>
      <c r="F23" s="107">
        <v>4342.96</v>
      </c>
      <c r="G23" s="115" t="s">
        <v>9</v>
      </c>
      <c r="H23" s="108">
        <f t="shared" si="0"/>
        <v>44833</v>
      </c>
      <c r="I23" s="103"/>
      <c r="J23" s="104"/>
    </row>
    <row r="24" spans="1:10" s="102" customFormat="1" ht="28.5" customHeight="1" x14ac:dyDescent="0.2">
      <c r="A24" s="108">
        <v>44803</v>
      </c>
      <c r="B24" s="125" t="s">
        <v>220</v>
      </c>
      <c r="C24" s="126" t="s">
        <v>30</v>
      </c>
      <c r="D24" s="106" t="s">
        <v>121</v>
      </c>
      <c r="E24" s="101">
        <v>221301</v>
      </c>
      <c r="F24" s="107">
        <v>193161.75</v>
      </c>
      <c r="G24" s="115" t="s">
        <v>9</v>
      </c>
      <c r="H24" s="108">
        <f t="shared" si="0"/>
        <v>44833</v>
      </c>
      <c r="I24" s="103"/>
      <c r="J24" s="104"/>
    </row>
    <row r="25" spans="1:10" s="102" customFormat="1" ht="28.5" customHeight="1" x14ac:dyDescent="0.2">
      <c r="A25" s="108">
        <v>44803</v>
      </c>
      <c r="B25" s="125" t="s">
        <v>221</v>
      </c>
      <c r="C25" s="126" t="s">
        <v>30</v>
      </c>
      <c r="D25" s="106" t="s">
        <v>121</v>
      </c>
      <c r="E25" s="101" t="s">
        <v>225</v>
      </c>
      <c r="F25" s="107">
        <v>13309.18</v>
      </c>
      <c r="G25" s="115" t="s">
        <v>9</v>
      </c>
      <c r="H25" s="108">
        <f t="shared" si="0"/>
        <v>44833</v>
      </c>
      <c r="I25" s="103"/>
      <c r="J25" s="104"/>
    </row>
    <row r="26" spans="1:10" s="102" customFormat="1" ht="28.5" customHeight="1" x14ac:dyDescent="0.2">
      <c r="A26" s="108">
        <v>44803</v>
      </c>
      <c r="B26" s="125" t="s">
        <v>222</v>
      </c>
      <c r="C26" s="126" t="s">
        <v>30</v>
      </c>
      <c r="D26" s="106" t="s">
        <v>121</v>
      </c>
      <c r="E26" s="101">
        <v>221501</v>
      </c>
      <c r="F26" s="107">
        <v>2117.15</v>
      </c>
      <c r="G26" s="115" t="s">
        <v>9</v>
      </c>
      <c r="H26" s="108">
        <f t="shared" si="0"/>
        <v>44833</v>
      </c>
      <c r="I26" s="103"/>
      <c r="J26" s="104"/>
    </row>
    <row r="27" spans="1:10" s="102" customFormat="1" ht="28.5" customHeight="1" x14ac:dyDescent="0.2">
      <c r="A27" s="108">
        <v>44803</v>
      </c>
      <c r="B27" s="125" t="s">
        <v>223</v>
      </c>
      <c r="C27" s="126" t="s">
        <v>30</v>
      </c>
      <c r="D27" s="106" t="s">
        <v>121</v>
      </c>
      <c r="E27" s="101">
        <v>221501</v>
      </c>
      <c r="F27" s="107">
        <v>6657.27</v>
      </c>
      <c r="G27" s="115" t="s">
        <v>9</v>
      </c>
      <c r="H27" s="108">
        <f t="shared" si="0"/>
        <v>44833</v>
      </c>
      <c r="I27" s="103"/>
      <c r="J27" s="104"/>
    </row>
    <row r="28" spans="1:10" s="102" customFormat="1" ht="28.5" customHeight="1" x14ac:dyDescent="0.2">
      <c r="A28" s="108">
        <v>44803</v>
      </c>
      <c r="B28" s="125" t="s">
        <v>224</v>
      </c>
      <c r="C28" s="126" t="s">
        <v>30</v>
      </c>
      <c r="D28" s="106" t="s">
        <v>121</v>
      </c>
      <c r="E28" s="101" t="s">
        <v>225</v>
      </c>
      <c r="F28" s="107">
        <v>348535.18</v>
      </c>
      <c r="G28" s="115" t="s">
        <v>9</v>
      </c>
      <c r="H28" s="108">
        <f t="shared" si="0"/>
        <v>44833</v>
      </c>
      <c r="I28" s="103"/>
      <c r="J28" s="104"/>
    </row>
    <row r="29" spans="1:10" s="102" customFormat="1" ht="28.5" customHeight="1" x14ac:dyDescent="0.2">
      <c r="A29" s="108">
        <v>44792</v>
      </c>
      <c r="B29" s="125" t="s">
        <v>205</v>
      </c>
      <c r="C29" s="126" t="s">
        <v>127</v>
      </c>
      <c r="D29" s="106" t="s">
        <v>121</v>
      </c>
      <c r="E29" s="101">
        <v>228706</v>
      </c>
      <c r="F29" s="107">
        <v>9174.2199999999993</v>
      </c>
      <c r="G29" s="115" t="s">
        <v>9</v>
      </c>
      <c r="H29" s="108">
        <f t="shared" si="0"/>
        <v>44822</v>
      </c>
      <c r="I29" s="103"/>
      <c r="J29" s="104"/>
    </row>
    <row r="30" spans="1:10" s="102" customFormat="1" ht="28.5" customHeight="1" x14ac:dyDescent="0.2">
      <c r="A30" s="108">
        <v>44769</v>
      </c>
      <c r="B30" s="125" t="s">
        <v>156</v>
      </c>
      <c r="C30" s="120" t="s">
        <v>155</v>
      </c>
      <c r="D30" s="106" t="s">
        <v>121</v>
      </c>
      <c r="E30" s="101">
        <v>227208</v>
      </c>
      <c r="F30" s="107">
        <v>80240</v>
      </c>
      <c r="G30" s="115" t="s">
        <v>9</v>
      </c>
      <c r="H30" s="108">
        <f t="shared" si="0"/>
        <v>44799</v>
      </c>
      <c r="I30" s="103"/>
      <c r="J30" s="104"/>
    </row>
    <row r="31" spans="1:10" s="102" customFormat="1" ht="28.5" customHeight="1" x14ac:dyDescent="0.2">
      <c r="A31" s="108">
        <v>44798</v>
      </c>
      <c r="B31" s="125" t="s">
        <v>228</v>
      </c>
      <c r="C31" s="126" t="s">
        <v>231</v>
      </c>
      <c r="D31" s="106" t="s">
        <v>121</v>
      </c>
      <c r="E31" s="101" t="s">
        <v>232</v>
      </c>
      <c r="F31" s="107">
        <v>176972.75</v>
      </c>
      <c r="G31" s="115" t="s">
        <v>9</v>
      </c>
      <c r="H31" s="108">
        <f t="shared" si="0"/>
        <v>44828</v>
      </c>
      <c r="I31" s="103"/>
      <c r="J31" s="104"/>
    </row>
    <row r="32" spans="1:10" s="102" customFormat="1" ht="28.5" customHeight="1" x14ac:dyDescent="0.2">
      <c r="A32" s="108">
        <v>44804</v>
      </c>
      <c r="B32" s="125" t="s">
        <v>243</v>
      </c>
      <c r="C32" s="120" t="s">
        <v>157</v>
      </c>
      <c r="D32" s="106" t="s">
        <v>121</v>
      </c>
      <c r="E32" s="101">
        <v>221601</v>
      </c>
      <c r="F32" s="107">
        <v>139421.92000000001</v>
      </c>
      <c r="G32" s="115" t="s">
        <v>9</v>
      </c>
      <c r="H32" s="108">
        <f t="shared" si="0"/>
        <v>44834</v>
      </c>
      <c r="I32" s="103"/>
      <c r="J32" s="104"/>
    </row>
    <row r="33" spans="1:10" s="102" customFormat="1" ht="28.5" customHeight="1" x14ac:dyDescent="0.2">
      <c r="A33" s="108">
        <v>44804</v>
      </c>
      <c r="B33" s="125" t="s">
        <v>244</v>
      </c>
      <c r="C33" s="120" t="s">
        <v>157</v>
      </c>
      <c r="D33" s="106" t="s">
        <v>121</v>
      </c>
      <c r="E33" s="101">
        <v>221601</v>
      </c>
      <c r="F33" s="107">
        <v>93409.919999999998</v>
      </c>
      <c r="G33" s="115" t="s">
        <v>9</v>
      </c>
      <c r="H33" s="108">
        <f t="shared" si="0"/>
        <v>44834</v>
      </c>
      <c r="I33" s="103"/>
      <c r="J33" s="104"/>
    </row>
    <row r="34" spans="1:10" s="102" customFormat="1" ht="28.5" customHeight="1" x14ac:dyDescent="0.2">
      <c r="A34" s="108">
        <v>44798</v>
      </c>
      <c r="B34" s="125" t="s">
        <v>227</v>
      </c>
      <c r="C34" s="120" t="s">
        <v>230</v>
      </c>
      <c r="D34" s="106" t="s">
        <v>121</v>
      </c>
      <c r="E34" s="101">
        <v>222101</v>
      </c>
      <c r="F34" s="107">
        <v>185555</v>
      </c>
      <c r="G34" s="115" t="s">
        <v>9</v>
      </c>
      <c r="H34" s="108">
        <f t="shared" si="0"/>
        <v>44828</v>
      </c>
      <c r="I34" s="103"/>
      <c r="J34" s="104"/>
    </row>
    <row r="35" spans="1:10" s="102" customFormat="1" ht="28.5" customHeight="1" x14ac:dyDescent="0.2">
      <c r="A35" s="108">
        <v>44798</v>
      </c>
      <c r="B35" s="125" t="s">
        <v>226</v>
      </c>
      <c r="C35" s="120" t="s">
        <v>229</v>
      </c>
      <c r="D35" s="106" t="s">
        <v>121</v>
      </c>
      <c r="E35" s="101">
        <v>222101</v>
      </c>
      <c r="F35" s="107">
        <v>239969.52</v>
      </c>
      <c r="G35" s="115" t="s">
        <v>9</v>
      </c>
      <c r="H35" s="108">
        <f t="shared" si="0"/>
        <v>44828</v>
      </c>
      <c r="I35" s="103"/>
      <c r="J35" s="104"/>
    </row>
    <row r="36" spans="1:10" s="102" customFormat="1" ht="28.5" customHeight="1" x14ac:dyDescent="0.2">
      <c r="A36" s="108">
        <v>44799</v>
      </c>
      <c r="B36" s="125" t="s">
        <v>206</v>
      </c>
      <c r="C36" s="120" t="s">
        <v>207</v>
      </c>
      <c r="D36" s="106" t="s">
        <v>121</v>
      </c>
      <c r="E36" s="101">
        <v>227106</v>
      </c>
      <c r="F36" s="107">
        <v>130744</v>
      </c>
      <c r="G36" s="115" t="s">
        <v>9</v>
      </c>
      <c r="H36" s="108">
        <f t="shared" si="0"/>
        <v>44829</v>
      </c>
      <c r="I36" s="103"/>
      <c r="J36" s="104"/>
    </row>
    <row r="37" spans="1:10" s="102" customFormat="1" ht="28.5" customHeight="1" x14ac:dyDescent="0.2">
      <c r="A37" s="108">
        <v>44781</v>
      </c>
      <c r="B37" s="125" t="s">
        <v>178</v>
      </c>
      <c r="C37" s="120" t="s">
        <v>179</v>
      </c>
      <c r="D37" s="106" t="s">
        <v>180</v>
      </c>
      <c r="E37" s="101">
        <v>225801</v>
      </c>
      <c r="F37" s="107">
        <v>755367.17</v>
      </c>
      <c r="G37" s="115" t="s">
        <v>9</v>
      </c>
      <c r="H37" s="108">
        <f t="shared" si="0"/>
        <v>44811</v>
      </c>
      <c r="I37" s="103"/>
      <c r="J37" s="104"/>
    </row>
    <row r="38" spans="1:10" s="102" customFormat="1" ht="28.5" customHeight="1" x14ac:dyDescent="0.2">
      <c r="A38" s="108">
        <v>41641</v>
      </c>
      <c r="B38" s="125" t="s">
        <v>101</v>
      </c>
      <c r="C38" s="120" t="s">
        <v>8</v>
      </c>
      <c r="D38" s="106" t="s">
        <v>121</v>
      </c>
      <c r="E38" s="101">
        <v>227101</v>
      </c>
      <c r="F38" s="107">
        <v>11600</v>
      </c>
      <c r="G38" s="115" t="s">
        <v>9</v>
      </c>
      <c r="H38" s="108">
        <f t="shared" si="0"/>
        <v>41671</v>
      </c>
      <c r="I38" s="103"/>
      <c r="J38" s="104"/>
    </row>
    <row r="39" spans="1:10" s="102" customFormat="1" ht="28.5" customHeight="1" x14ac:dyDescent="0.2">
      <c r="A39" s="108">
        <v>41672</v>
      </c>
      <c r="B39" s="125" t="s">
        <v>102</v>
      </c>
      <c r="C39" s="120" t="s">
        <v>8</v>
      </c>
      <c r="D39" s="106" t="s">
        <v>121</v>
      </c>
      <c r="E39" s="101">
        <v>227101</v>
      </c>
      <c r="F39" s="107">
        <v>11600</v>
      </c>
      <c r="G39" s="115" t="s">
        <v>9</v>
      </c>
      <c r="H39" s="108">
        <f t="shared" si="0"/>
        <v>41702</v>
      </c>
      <c r="I39" s="103"/>
      <c r="J39" s="104"/>
    </row>
    <row r="40" spans="1:10" s="102" customFormat="1" ht="28.5" customHeight="1" x14ac:dyDescent="0.2">
      <c r="A40" s="108">
        <v>41702</v>
      </c>
      <c r="B40" s="125" t="s">
        <v>103</v>
      </c>
      <c r="C40" s="120" t="s">
        <v>8</v>
      </c>
      <c r="D40" s="106" t="s">
        <v>121</v>
      </c>
      <c r="E40" s="101">
        <v>227101</v>
      </c>
      <c r="F40" s="107">
        <v>11600</v>
      </c>
      <c r="G40" s="115" t="s">
        <v>9</v>
      </c>
      <c r="H40" s="108">
        <f t="shared" si="0"/>
        <v>41732</v>
      </c>
      <c r="I40" s="103"/>
      <c r="J40" s="104"/>
    </row>
    <row r="41" spans="1:10" s="102" customFormat="1" ht="28.5" customHeight="1" x14ac:dyDescent="0.2">
      <c r="A41" s="108">
        <v>41737</v>
      </c>
      <c r="B41" s="125" t="s">
        <v>104</v>
      </c>
      <c r="C41" s="120" t="s">
        <v>8</v>
      </c>
      <c r="D41" s="106" t="s">
        <v>121</v>
      </c>
      <c r="E41" s="101">
        <v>227101</v>
      </c>
      <c r="F41" s="107">
        <v>11600</v>
      </c>
      <c r="G41" s="115" t="s">
        <v>9</v>
      </c>
      <c r="H41" s="108">
        <f t="shared" si="0"/>
        <v>41767</v>
      </c>
      <c r="I41" s="103"/>
      <c r="J41" s="104"/>
    </row>
    <row r="42" spans="1:10" s="102" customFormat="1" ht="28.5" customHeight="1" x14ac:dyDescent="0.2">
      <c r="A42" s="108">
        <v>41766</v>
      </c>
      <c r="B42" s="125" t="s">
        <v>105</v>
      </c>
      <c r="C42" s="120" t="s">
        <v>8</v>
      </c>
      <c r="D42" s="106" t="s">
        <v>121</v>
      </c>
      <c r="E42" s="101">
        <v>227101</v>
      </c>
      <c r="F42" s="107">
        <v>11600</v>
      </c>
      <c r="G42" s="115" t="s">
        <v>9</v>
      </c>
      <c r="H42" s="108">
        <f t="shared" si="0"/>
        <v>41796</v>
      </c>
      <c r="I42" s="103"/>
      <c r="J42" s="104"/>
    </row>
    <row r="43" spans="1:10" s="102" customFormat="1" ht="28.5" customHeight="1" x14ac:dyDescent="0.2">
      <c r="A43" s="108">
        <v>41800</v>
      </c>
      <c r="B43" s="125" t="s">
        <v>106</v>
      </c>
      <c r="C43" s="120" t="s">
        <v>8</v>
      </c>
      <c r="D43" s="106" t="s">
        <v>121</v>
      </c>
      <c r="E43" s="101">
        <v>227101</v>
      </c>
      <c r="F43" s="107">
        <v>11600</v>
      </c>
      <c r="G43" s="115" t="s">
        <v>9</v>
      </c>
      <c r="H43" s="108">
        <f t="shared" si="0"/>
        <v>41830</v>
      </c>
      <c r="I43" s="103"/>
      <c r="J43" s="104"/>
    </row>
    <row r="44" spans="1:10" s="102" customFormat="1" ht="28.5" customHeight="1" x14ac:dyDescent="0.2">
      <c r="A44" s="108">
        <v>41834</v>
      </c>
      <c r="B44" s="125" t="s">
        <v>107</v>
      </c>
      <c r="C44" s="120" t="s">
        <v>8</v>
      </c>
      <c r="D44" s="106" t="s">
        <v>121</v>
      </c>
      <c r="E44" s="101">
        <v>227101</v>
      </c>
      <c r="F44" s="107">
        <v>11600</v>
      </c>
      <c r="G44" s="115" t="s">
        <v>9</v>
      </c>
      <c r="H44" s="108">
        <f t="shared" si="0"/>
        <v>41864</v>
      </c>
      <c r="I44" s="103"/>
      <c r="J44" s="104"/>
    </row>
    <row r="45" spans="1:10" s="102" customFormat="1" ht="28.5" customHeight="1" x14ac:dyDescent="0.2">
      <c r="A45" s="108">
        <v>41856</v>
      </c>
      <c r="B45" s="125" t="s">
        <v>108</v>
      </c>
      <c r="C45" s="120" t="s">
        <v>8</v>
      </c>
      <c r="D45" s="106" t="s">
        <v>121</v>
      </c>
      <c r="E45" s="101">
        <v>227101</v>
      </c>
      <c r="F45" s="107">
        <v>11600</v>
      </c>
      <c r="G45" s="115" t="s">
        <v>9</v>
      </c>
      <c r="H45" s="108">
        <f t="shared" ref="H45:H76" si="1">+A45+30</f>
        <v>41886</v>
      </c>
      <c r="I45" s="103"/>
      <c r="J45" s="104"/>
    </row>
    <row r="46" spans="1:10" s="102" customFormat="1" ht="28.5" customHeight="1" x14ac:dyDescent="0.2">
      <c r="A46" s="108">
        <v>41899</v>
      </c>
      <c r="B46" s="125" t="s">
        <v>109</v>
      </c>
      <c r="C46" s="120" t="s">
        <v>8</v>
      </c>
      <c r="D46" s="106" t="s">
        <v>121</v>
      </c>
      <c r="E46" s="101">
        <v>227101</v>
      </c>
      <c r="F46" s="107">
        <v>11600</v>
      </c>
      <c r="G46" s="115" t="s">
        <v>9</v>
      </c>
      <c r="H46" s="108">
        <f t="shared" si="1"/>
        <v>41929</v>
      </c>
      <c r="I46" s="103"/>
      <c r="J46" s="104"/>
    </row>
    <row r="47" spans="1:10" s="102" customFormat="1" ht="28.5" customHeight="1" x14ac:dyDescent="0.2">
      <c r="A47" s="108">
        <v>41915</v>
      </c>
      <c r="B47" s="125" t="s">
        <v>110</v>
      </c>
      <c r="C47" s="120" t="s">
        <v>8</v>
      </c>
      <c r="D47" s="106" t="s">
        <v>121</v>
      </c>
      <c r="E47" s="101">
        <v>227101</v>
      </c>
      <c r="F47" s="107">
        <v>11600</v>
      </c>
      <c r="G47" s="115" t="s">
        <v>9</v>
      </c>
      <c r="H47" s="108">
        <f t="shared" si="1"/>
        <v>41945</v>
      </c>
      <c r="I47" s="103"/>
      <c r="J47" s="104"/>
    </row>
    <row r="48" spans="1:10" s="102" customFormat="1" ht="28.5" customHeight="1" x14ac:dyDescent="0.2">
      <c r="A48" s="108">
        <v>41947</v>
      </c>
      <c r="B48" s="125" t="s">
        <v>111</v>
      </c>
      <c r="C48" s="120" t="s">
        <v>8</v>
      </c>
      <c r="D48" s="106" t="s">
        <v>121</v>
      </c>
      <c r="E48" s="101">
        <v>227101</v>
      </c>
      <c r="F48" s="107">
        <v>11600</v>
      </c>
      <c r="G48" s="115" t="s">
        <v>9</v>
      </c>
      <c r="H48" s="108">
        <f t="shared" si="1"/>
        <v>41977</v>
      </c>
      <c r="I48" s="103"/>
      <c r="J48" s="104"/>
    </row>
    <row r="49" spans="1:10" s="102" customFormat="1" ht="28.5" customHeight="1" x14ac:dyDescent="0.2">
      <c r="A49" s="108">
        <v>41975</v>
      </c>
      <c r="B49" s="125" t="s">
        <v>112</v>
      </c>
      <c r="C49" s="120" t="s">
        <v>8</v>
      </c>
      <c r="D49" s="106" t="s">
        <v>121</v>
      </c>
      <c r="E49" s="101">
        <v>227101</v>
      </c>
      <c r="F49" s="107">
        <v>11600</v>
      </c>
      <c r="G49" s="115" t="s">
        <v>9</v>
      </c>
      <c r="H49" s="108">
        <f t="shared" si="1"/>
        <v>42005</v>
      </c>
      <c r="I49" s="103"/>
      <c r="J49" s="104"/>
    </row>
    <row r="50" spans="1:10" s="102" customFormat="1" ht="28.5" customHeight="1" x14ac:dyDescent="0.2">
      <c r="A50" s="108">
        <v>42011</v>
      </c>
      <c r="B50" s="125" t="s">
        <v>113</v>
      </c>
      <c r="C50" s="120" t="s">
        <v>8</v>
      </c>
      <c r="D50" s="106" t="s">
        <v>121</v>
      </c>
      <c r="E50" s="101">
        <v>227101</v>
      </c>
      <c r="F50" s="107">
        <v>11600</v>
      </c>
      <c r="G50" s="115" t="s">
        <v>9</v>
      </c>
      <c r="H50" s="108">
        <f t="shared" si="1"/>
        <v>42041</v>
      </c>
      <c r="I50" s="103"/>
      <c r="J50" s="104"/>
    </row>
    <row r="51" spans="1:10" s="102" customFormat="1" ht="28.5" customHeight="1" x14ac:dyDescent="0.2">
      <c r="A51" s="108">
        <v>42038</v>
      </c>
      <c r="B51" s="125" t="s">
        <v>114</v>
      </c>
      <c r="C51" s="120" t="s">
        <v>8</v>
      </c>
      <c r="D51" s="106" t="s">
        <v>121</v>
      </c>
      <c r="E51" s="101">
        <v>227101</v>
      </c>
      <c r="F51" s="107">
        <v>11600</v>
      </c>
      <c r="G51" s="115" t="s">
        <v>9</v>
      </c>
      <c r="H51" s="108">
        <f t="shared" si="1"/>
        <v>42068</v>
      </c>
      <c r="I51" s="103"/>
      <c r="J51" s="104"/>
    </row>
    <row r="52" spans="1:10" s="102" customFormat="1" ht="28.5" customHeight="1" x14ac:dyDescent="0.2">
      <c r="A52" s="108">
        <v>42066</v>
      </c>
      <c r="B52" s="125" t="s">
        <v>115</v>
      </c>
      <c r="C52" s="120" t="s">
        <v>8</v>
      </c>
      <c r="D52" s="106" t="s">
        <v>121</v>
      </c>
      <c r="E52" s="101">
        <v>227101</v>
      </c>
      <c r="F52" s="107">
        <v>11600</v>
      </c>
      <c r="G52" s="115" t="s">
        <v>9</v>
      </c>
      <c r="H52" s="108">
        <f t="shared" si="1"/>
        <v>42096</v>
      </c>
      <c r="I52" s="103"/>
      <c r="J52" s="104"/>
    </row>
    <row r="53" spans="1:10" s="102" customFormat="1" ht="28.5" customHeight="1" x14ac:dyDescent="0.2">
      <c r="A53" s="108">
        <v>42101</v>
      </c>
      <c r="B53" s="125" t="s">
        <v>116</v>
      </c>
      <c r="C53" s="120" t="s">
        <v>8</v>
      </c>
      <c r="D53" s="106" t="s">
        <v>121</v>
      </c>
      <c r="E53" s="101">
        <v>227101</v>
      </c>
      <c r="F53" s="107">
        <v>11600</v>
      </c>
      <c r="G53" s="115" t="s">
        <v>9</v>
      </c>
      <c r="H53" s="108">
        <f t="shared" si="1"/>
        <v>42131</v>
      </c>
      <c r="I53" s="103"/>
      <c r="J53" s="104"/>
    </row>
    <row r="54" spans="1:10" s="102" customFormat="1" ht="28.5" customHeight="1" x14ac:dyDescent="0.2">
      <c r="A54" s="108">
        <v>42129</v>
      </c>
      <c r="B54" s="125" t="s">
        <v>117</v>
      </c>
      <c r="C54" s="120" t="s">
        <v>8</v>
      </c>
      <c r="D54" s="106" t="s">
        <v>121</v>
      </c>
      <c r="E54" s="101">
        <v>227101</v>
      </c>
      <c r="F54" s="107">
        <v>11600</v>
      </c>
      <c r="G54" s="115" t="s">
        <v>9</v>
      </c>
      <c r="H54" s="108">
        <f t="shared" si="1"/>
        <v>42159</v>
      </c>
      <c r="I54" s="103"/>
      <c r="J54" s="104"/>
    </row>
    <row r="55" spans="1:10" s="102" customFormat="1" ht="28.5" customHeight="1" x14ac:dyDescent="0.2">
      <c r="A55" s="108">
        <v>42163</v>
      </c>
      <c r="B55" s="125" t="s">
        <v>118</v>
      </c>
      <c r="C55" s="120" t="s">
        <v>8</v>
      </c>
      <c r="D55" s="106" t="s">
        <v>121</v>
      </c>
      <c r="E55" s="101">
        <v>227101</v>
      </c>
      <c r="F55" s="107">
        <v>11600</v>
      </c>
      <c r="G55" s="115" t="s">
        <v>9</v>
      </c>
      <c r="H55" s="108">
        <f t="shared" si="1"/>
        <v>42193</v>
      </c>
      <c r="I55" s="103"/>
      <c r="J55" s="104"/>
    </row>
    <row r="56" spans="1:10" s="102" customFormat="1" ht="28.5" customHeight="1" x14ac:dyDescent="0.2">
      <c r="A56" s="108">
        <v>44802</v>
      </c>
      <c r="B56" s="125" t="s">
        <v>233</v>
      </c>
      <c r="C56" s="120" t="s">
        <v>68</v>
      </c>
      <c r="D56" s="106" t="s">
        <v>121</v>
      </c>
      <c r="E56" s="101">
        <v>228702</v>
      </c>
      <c r="F56" s="107">
        <v>3000</v>
      </c>
      <c r="G56" s="115" t="s">
        <v>9</v>
      </c>
      <c r="H56" s="108">
        <f t="shared" si="1"/>
        <v>44832</v>
      </c>
      <c r="I56" s="103"/>
      <c r="J56" s="104"/>
    </row>
    <row r="57" spans="1:10" s="102" customFormat="1" ht="28.5" customHeight="1" x14ac:dyDescent="0.2">
      <c r="A57" s="108">
        <v>44769</v>
      </c>
      <c r="B57" s="125" t="s">
        <v>152</v>
      </c>
      <c r="C57" s="120" t="s">
        <v>145</v>
      </c>
      <c r="D57" s="106" t="s">
        <v>121</v>
      </c>
      <c r="E57" s="101">
        <v>227208</v>
      </c>
      <c r="F57" s="107">
        <v>53100</v>
      </c>
      <c r="G57" s="115" t="s">
        <v>9</v>
      </c>
      <c r="H57" s="108">
        <f t="shared" si="1"/>
        <v>44799</v>
      </c>
      <c r="I57" s="103"/>
      <c r="J57" s="104"/>
    </row>
    <row r="58" spans="1:10" s="102" customFormat="1" ht="28.5" customHeight="1" x14ac:dyDescent="0.2">
      <c r="A58" s="108">
        <v>44796</v>
      </c>
      <c r="B58" s="125" t="s">
        <v>208</v>
      </c>
      <c r="C58" s="120" t="s">
        <v>145</v>
      </c>
      <c r="D58" s="106" t="s">
        <v>121</v>
      </c>
      <c r="E58" s="101">
        <v>227208</v>
      </c>
      <c r="F58" s="107">
        <v>53100</v>
      </c>
      <c r="G58" s="115" t="s">
        <v>9</v>
      </c>
      <c r="H58" s="108">
        <f t="shared" si="1"/>
        <v>44826</v>
      </c>
      <c r="I58" s="103"/>
      <c r="J58" s="104"/>
    </row>
    <row r="59" spans="1:10" s="102" customFormat="1" ht="28.5" customHeight="1" x14ac:dyDescent="0.2">
      <c r="A59" s="108">
        <v>44796</v>
      </c>
      <c r="B59" s="125" t="s">
        <v>234</v>
      </c>
      <c r="C59" s="120" t="s">
        <v>145</v>
      </c>
      <c r="D59" s="106" t="s">
        <v>121</v>
      </c>
      <c r="E59" s="101">
        <v>236304</v>
      </c>
      <c r="F59" s="107">
        <v>24308</v>
      </c>
      <c r="G59" s="115" t="s">
        <v>9</v>
      </c>
      <c r="H59" s="108">
        <f t="shared" si="1"/>
        <v>44826</v>
      </c>
      <c r="I59" s="103"/>
      <c r="J59" s="104"/>
    </row>
    <row r="60" spans="1:10" s="102" customFormat="1" ht="28.5" customHeight="1" x14ac:dyDescent="0.2">
      <c r="A60" s="108">
        <v>44781</v>
      </c>
      <c r="B60" s="125" t="s">
        <v>181</v>
      </c>
      <c r="C60" s="120" t="s">
        <v>182</v>
      </c>
      <c r="D60" s="106" t="s">
        <v>121</v>
      </c>
      <c r="E60" s="101">
        <v>239101</v>
      </c>
      <c r="F60" s="107">
        <v>2336.4</v>
      </c>
      <c r="G60" s="115" t="s">
        <v>9</v>
      </c>
      <c r="H60" s="108">
        <f t="shared" si="1"/>
        <v>44811</v>
      </c>
      <c r="I60" s="103"/>
      <c r="J60" s="104"/>
    </row>
    <row r="61" spans="1:10" s="102" customFormat="1" ht="28.5" customHeight="1" x14ac:dyDescent="0.2">
      <c r="A61" s="108">
        <v>41379</v>
      </c>
      <c r="B61" s="125" t="s">
        <v>119</v>
      </c>
      <c r="C61" s="120" t="s">
        <v>16</v>
      </c>
      <c r="D61" s="106" t="s">
        <v>121</v>
      </c>
      <c r="E61" s="101">
        <v>233201</v>
      </c>
      <c r="F61" s="107">
        <v>755.2</v>
      </c>
      <c r="G61" s="115" t="s">
        <v>9</v>
      </c>
      <c r="H61" s="108">
        <f t="shared" si="1"/>
        <v>41409</v>
      </c>
      <c r="I61" s="103"/>
      <c r="J61" s="104"/>
    </row>
    <row r="62" spans="1:10" s="102" customFormat="1" ht="28.5" customHeight="1" x14ac:dyDescent="0.2">
      <c r="A62" s="108">
        <v>44771</v>
      </c>
      <c r="B62" s="125" t="s">
        <v>161</v>
      </c>
      <c r="C62" s="120" t="s">
        <v>160</v>
      </c>
      <c r="D62" s="106" t="s">
        <v>121</v>
      </c>
      <c r="E62" s="101">
        <v>231101</v>
      </c>
      <c r="F62" s="107">
        <v>171566.44</v>
      </c>
      <c r="G62" s="115" t="s">
        <v>9</v>
      </c>
      <c r="H62" s="108">
        <f t="shared" si="1"/>
        <v>44801</v>
      </c>
      <c r="I62" s="103"/>
      <c r="J62" s="104"/>
    </row>
    <row r="63" spans="1:10" s="102" customFormat="1" ht="28.5" customHeight="1" x14ac:dyDescent="0.2">
      <c r="A63" s="108">
        <v>44634</v>
      </c>
      <c r="B63" s="125" t="s">
        <v>132</v>
      </c>
      <c r="C63" s="120" t="s">
        <v>32</v>
      </c>
      <c r="D63" s="106" t="s">
        <v>125</v>
      </c>
      <c r="E63" s="101">
        <v>225304</v>
      </c>
      <c r="F63" s="107">
        <v>13609.53</v>
      </c>
      <c r="G63" s="115" t="s">
        <v>9</v>
      </c>
      <c r="H63" s="108">
        <f t="shared" si="1"/>
        <v>44664</v>
      </c>
      <c r="I63" s="103"/>
      <c r="J63" s="104"/>
    </row>
    <row r="64" spans="1:10" s="102" customFormat="1" ht="28.5" customHeight="1" x14ac:dyDescent="0.2">
      <c r="A64" s="108">
        <v>44659</v>
      </c>
      <c r="B64" s="125" t="s">
        <v>140</v>
      </c>
      <c r="C64" s="120" t="s">
        <v>32</v>
      </c>
      <c r="D64" s="106" t="s">
        <v>125</v>
      </c>
      <c r="E64" s="101">
        <v>225304</v>
      </c>
      <c r="F64" s="107">
        <v>13609.53</v>
      </c>
      <c r="G64" s="115" t="s">
        <v>9</v>
      </c>
      <c r="H64" s="108">
        <f t="shared" si="1"/>
        <v>44689</v>
      </c>
      <c r="I64" s="103"/>
      <c r="J64" s="104"/>
    </row>
    <row r="65" spans="1:10" s="102" customFormat="1" ht="28.5" customHeight="1" x14ac:dyDescent="0.2">
      <c r="A65" s="108">
        <v>44700</v>
      </c>
      <c r="B65" s="125" t="s">
        <v>144</v>
      </c>
      <c r="C65" s="120" t="s">
        <v>32</v>
      </c>
      <c r="D65" s="106" t="s">
        <v>125</v>
      </c>
      <c r="E65" s="101">
        <v>225304</v>
      </c>
      <c r="F65" s="107">
        <v>13609.53</v>
      </c>
      <c r="G65" s="115" t="s">
        <v>9</v>
      </c>
      <c r="H65" s="108">
        <f t="shared" si="1"/>
        <v>44730</v>
      </c>
      <c r="I65" s="103"/>
      <c r="J65" s="104"/>
    </row>
    <row r="66" spans="1:10" s="102" customFormat="1" ht="28.5" customHeight="1" x14ac:dyDescent="0.2">
      <c r="A66" s="108">
        <v>44723</v>
      </c>
      <c r="B66" s="125" t="s">
        <v>147</v>
      </c>
      <c r="C66" s="120" t="s">
        <v>32</v>
      </c>
      <c r="D66" s="106" t="s">
        <v>125</v>
      </c>
      <c r="E66" s="101">
        <v>225304</v>
      </c>
      <c r="F66" s="107">
        <v>13609.53</v>
      </c>
      <c r="G66" s="115" t="s">
        <v>9</v>
      </c>
      <c r="H66" s="108">
        <f t="shared" si="1"/>
        <v>44753</v>
      </c>
      <c r="I66" s="103"/>
      <c r="J66" s="104"/>
    </row>
    <row r="67" spans="1:10" s="102" customFormat="1" ht="28.5" customHeight="1" x14ac:dyDescent="0.2">
      <c r="A67" s="108">
        <v>44754</v>
      </c>
      <c r="B67" s="125" t="s">
        <v>151</v>
      </c>
      <c r="C67" s="120" t="s">
        <v>32</v>
      </c>
      <c r="D67" s="106" t="s">
        <v>125</v>
      </c>
      <c r="E67" s="101">
        <v>225304</v>
      </c>
      <c r="F67" s="107">
        <v>13609.53</v>
      </c>
      <c r="G67" s="115" t="s">
        <v>9</v>
      </c>
      <c r="H67" s="108">
        <f t="shared" si="1"/>
        <v>44784</v>
      </c>
      <c r="I67" s="103"/>
      <c r="J67" s="104"/>
    </row>
    <row r="68" spans="1:10" s="102" customFormat="1" ht="28.5" customHeight="1" x14ac:dyDescent="0.2">
      <c r="A68" s="108">
        <v>44783</v>
      </c>
      <c r="B68" s="125" t="s">
        <v>186</v>
      </c>
      <c r="C68" s="120" t="s">
        <v>32</v>
      </c>
      <c r="D68" s="106" t="s">
        <v>125</v>
      </c>
      <c r="E68" s="101">
        <v>225304</v>
      </c>
      <c r="F68" s="107">
        <v>13609.53</v>
      </c>
      <c r="G68" s="115" t="s">
        <v>9</v>
      </c>
      <c r="H68" s="108">
        <f t="shared" si="1"/>
        <v>44813</v>
      </c>
      <c r="I68" s="103"/>
      <c r="J68" s="104"/>
    </row>
    <row r="69" spans="1:10" s="102" customFormat="1" ht="28.5" customHeight="1" x14ac:dyDescent="0.2">
      <c r="A69" s="108">
        <v>44784</v>
      </c>
      <c r="B69" s="125" t="s">
        <v>195</v>
      </c>
      <c r="C69" s="120" t="s">
        <v>197</v>
      </c>
      <c r="D69" s="106" t="s">
        <v>121</v>
      </c>
      <c r="E69" s="101">
        <v>239101</v>
      </c>
      <c r="F69" s="107">
        <v>1472.64</v>
      </c>
      <c r="G69" s="115" t="s">
        <v>9</v>
      </c>
      <c r="H69" s="108">
        <f t="shared" si="1"/>
        <v>44814</v>
      </c>
      <c r="I69" s="103"/>
      <c r="J69" s="104"/>
    </row>
    <row r="70" spans="1:10" s="102" customFormat="1" ht="28.5" customHeight="1" x14ac:dyDescent="0.2">
      <c r="A70" s="108">
        <v>44785</v>
      </c>
      <c r="B70" s="125" t="s">
        <v>196</v>
      </c>
      <c r="C70" s="120" t="s">
        <v>197</v>
      </c>
      <c r="D70" s="106" t="s">
        <v>121</v>
      </c>
      <c r="E70" s="101">
        <v>233201</v>
      </c>
      <c r="F70" s="107">
        <v>162840</v>
      </c>
      <c r="G70" s="115" t="s">
        <v>9</v>
      </c>
      <c r="H70" s="108">
        <f t="shared" si="1"/>
        <v>44815</v>
      </c>
      <c r="I70" s="103"/>
      <c r="J70" s="104"/>
    </row>
    <row r="71" spans="1:10" s="102" customFormat="1" ht="28.5" customHeight="1" x14ac:dyDescent="0.2">
      <c r="A71" s="108">
        <v>44804</v>
      </c>
      <c r="B71" s="125" t="s">
        <v>239</v>
      </c>
      <c r="C71" s="120" t="s">
        <v>197</v>
      </c>
      <c r="D71" s="106" t="s">
        <v>121</v>
      </c>
      <c r="E71" s="101">
        <v>233202</v>
      </c>
      <c r="F71" s="107">
        <v>27258</v>
      </c>
      <c r="G71" s="115" t="s">
        <v>9</v>
      </c>
      <c r="H71" s="108">
        <f t="shared" si="1"/>
        <v>44834</v>
      </c>
      <c r="I71" s="103"/>
      <c r="J71" s="104"/>
    </row>
    <row r="72" spans="1:10" s="102" customFormat="1" ht="28.5" customHeight="1" x14ac:dyDescent="0.2">
      <c r="A72" s="108">
        <v>44803</v>
      </c>
      <c r="B72" s="125" t="s">
        <v>235</v>
      </c>
      <c r="C72" s="120" t="s">
        <v>126</v>
      </c>
      <c r="D72" s="106" t="s">
        <v>121</v>
      </c>
      <c r="E72" s="101">
        <v>227202</v>
      </c>
      <c r="F72" s="107">
        <v>30000</v>
      </c>
      <c r="G72" s="115" t="s">
        <v>9</v>
      </c>
      <c r="H72" s="108">
        <f t="shared" si="1"/>
        <v>44833</v>
      </c>
      <c r="I72" s="103"/>
      <c r="J72" s="104"/>
    </row>
    <row r="73" spans="1:10" s="102" customFormat="1" ht="28.5" customHeight="1" x14ac:dyDescent="0.2">
      <c r="A73" s="108">
        <v>44768</v>
      </c>
      <c r="B73" s="125" t="s">
        <v>153</v>
      </c>
      <c r="C73" s="120" t="s">
        <v>133</v>
      </c>
      <c r="D73" s="106" t="s">
        <v>121</v>
      </c>
      <c r="E73" s="101">
        <v>227208</v>
      </c>
      <c r="F73" s="107">
        <v>7080</v>
      </c>
      <c r="G73" s="115" t="s">
        <v>9</v>
      </c>
      <c r="H73" s="108">
        <f t="shared" si="1"/>
        <v>44798</v>
      </c>
      <c r="I73" s="103"/>
      <c r="J73" s="104"/>
    </row>
    <row r="74" spans="1:10" s="102" customFormat="1" ht="28.5" customHeight="1" x14ac:dyDescent="0.2">
      <c r="A74" s="108">
        <v>44781</v>
      </c>
      <c r="B74" s="125" t="s">
        <v>172</v>
      </c>
      <c r="C74" s="120" t="s">
        <v>134</v>
      </c>
      <c r="D74" s="106" t="s">
        <v>129</v>
      </c>
      <c r="E74" s="101">
        <v>225101</v>
      </c>
      <c r="F74" s="107">
        <v>70800</v>
      </c>
      <c r="G74" s="115" t="s">
        <v>9</v>
      </c>
      <c r="H74" s="108">
        <f t="shared" si="1"/>
        <v>44811</v>
      </c>
      <c r="I74" s="103"/>
      <c r="J74" s="104"/>
    </row>
    <row r="75" spans="1:10" s="102" customFormat="1" ht="28.5" customHeight="1" x14ac:dyDescent="0.2">
      <c r="A75" s="108">
        <v>44781</v>
      </c>
      <c r="B75" s="125" t="s">
        <v>173</v>
      </c>
      <c r="C75" s="120" t="s">
        <v>134</v>
      </c>
      <c r="D75" s="106" t="s">
        <v>121</v>
      </c>
      <c r="E75" s="101">
        <v>227101</v>
      </c>
      <c r="F75" s="107">
        <v>12000</v>
      </c>
      <c r="G75" s="115" t="s">
        <v>9</v>
      </c>
      <c r="H75" s="108">
        <f t="shared" si="1"/>
        <v>44811</v>
      </c>
      <c r="I75" s="103"/>
      <c r="J75" s="104"/>
    </row>
    <row r="76" spans="1:10" s="102" customFormat="1" ht="28.5" customHeight="1" x14ac:dyDescent="0.2">
      <c r="A76" s="108">
        <v>44783</v>
      </c>
      <c r="B76" s="125" t="s">
        <v>198</v>
      </c>
      <c r="C76" s="120" t="s">
        <v>200</v>
      </c>
      <c r="D76" s="106" t="s">
        <v>121</v>
      </c>
      <c r="E76" s="101">
        <v>229201</v>
      </c>
      <c r="F76" s="107">
        <v>429474.62</v>
      </c>
      <c r="G76" s="115" t="s">
        <v>9</v>
      </c>
      <c r="H76" s="108">
        <f t="shared" si="1"/>
        <v>44813</v>
      </c>
      <c r="I76" s="103"/>
      <c r="J76" s="104"/>
    </row>
    <row r="77" spans="1:10" s="102" customFormat="1" ht="28.5" customHeight="1" x14ac:dyDescent="0.2">
      <c r="A77" s="108">
        <v>44790</v>
      </c>
      <c r="B77" s="125" t="s">
        <v>199</v>
      </c>
      <c r="C77" s="120" t="s">
        <v>200</v>
      </c>
      <c r="D77" s="106" t="s">
        <v>121</v>
      </c>
      <c r="E77" s="101">
        <v>229201</v>
      </c>
      <c r="F77" s="107">
        <v>23268.09</v>
      </c>
      <c r="G77" s="115" t="s">
        <v>9</v>
      </c>
      <c r="H77" s="108">
        <f t="shared" ref="H77:H103" si="2">+A77+30</f>
        <v>44820</v>
      </c>
      <c r="I77" s="103"/>
      <c r="J77" s="104"/>
    </row>
    <row r="78" spans="1:10" s="102" customFormat="1" ht="28.5" customHeight="1" x14ac:dyDescent="0.2">
      <c r="A78" s="108">
        <v>44799</v>
      </c>
      <c r="B78" s="125" t="s">
        <v>209</v>
      </c>
      <c r="C78" s="120" t="s">
        <v>210</v>
      </c>
      <c r="D78" s="106" t="s">
        <v>146</v>
      </c>
      <c r="E78" s="101">
        <v>227101</v>
      </c>
      <c r="F78" s="107">
        <v>14500</v>
      </c>
      <c r="G78" s="115" t="s">
        <v>9</v>
      </c>
      <c r="H78" s="108">
        <f t="shared" si="2"/>
        <v>44829</v>
      </c>
      <c r="I78" s="103"/>
      <c r="J78" s="104"/>
    </row>
    <row r="79" spans="1:10" s="102" customFormat="1" ht="28.5" customHeight="1" x14ac:dyDescent="0.2">
      <c r="A79" s="108">
        <v>44804</v>
      </c>
      <c r="B79" s="125" t="s">
        <v>240</v>
      </c>
      <c r="C79" s="120" t="s">
        <v>210</v>
      </c>
      <c r="D79" s="106" t="s">
        <v>241</v>
      </c>
      <c r="E79" s="101">
        <v>225101</v>
      </c>
      <c r="F79" s="107">
        <v>62721.37</v>
      </c>
      <c r="G79" s="115" t="s">
        <v>9</v>
      </c>
      <c r="H79" s="108">
        <f t="shared" si="2"/>
        <v>44834</v>
      </c>
      <c r="I79" s="103"/>
      <c r="J79" s="104"/>
    </row>
    <row r="80" spans="1:10" s="102" customFormat="1" ht="28.5" customHeight="1" x14ac:dyDescent="0.2">
      <c r="A80" s="108">
        <v>44804</v>
      </c>
      <c r="B80" s="125" t="s">
        <v>186</v>
      </c>
      <c r="C80" s="120" t="s">
        <v>245</v>
      </c>
      <c r="D80" s="106" t="s">
        <v>121</v>
      </c>
      <c r="E80" s="101">
        <v>228704</v>
      </c>
      <c r="F80" s="107">
        <v>230400</v>
      </c>
      <c r="G80" s="115" t="s">
        <v>9</v>
      </c>
      <c r="H80" s="108">
        <f t="shared" si="2"/>
        <v>44834</v>
      </c>
      <c r="I80" s="103"/>
      <c r="J80" s="104"/>
    </row>
    <row r="81" spans="1:10" s="102" customFormat="1" ht="28.5" customHeight="1" x14ac:dyDescent="0.2">
      <c r="A81" s="108">
        <v>44781</v>
      </c>
      <c r="B81" s="125" t="s">
        <v>169</v>
      </c>
      <c r="C81" s="120" t="s">
        <v>122</v>
      </c>
      <c r="D81" s="106" t="s">
        <v>123</v>
      </c>
      <c r="E81" s="101">
        <v>225101</v>
      </c>
      <c r="F81" s="107">
        <v>662759.65</v>
      </c>
      <c r="G81" s="115" t="s">
        <v>9</v>
      </c>
      <c r="H81" s="108">
        <f t="shared" si="2"/>
        <v>44811</v>
      </c>
      <c r="I81" s="103"/>
      <c r="J81" s="104"/>
    </row>
    <row r="82" spans="1:10" s="102" customFormat="1" ht="28.5" customHeight="1" x14ac:dyDescent="0.2">
      <c r="A82" s="108">
        <v>44783</v>
      </c>
      <c r="B82" s="125" t="s">
        <v>187</v>
      </c>
      <c r="C82" s="120" t="s">
        <v>135</v>
      </c>
      <c r="D82" s="106" t="s">
        <v>143</v>
      </c>
      <c r="E82" s="101">
        <v>225101</v>
      </c>
      <c r="F82" s="107">
        <v>120000</v>
      </c>
      <c r="G82" s="115" t="s">
        <v>9</v>
      </c>
      <c r="H82" s="108">
        <f t="shared" si="2"/>
        <v>44813</v>
      </c>
      <c r="I82" s="103"/>
      <c r="J82" s="104"/>
    </row>
    <row r="83" spans="1:10" s="102" customFormat="1" ht="28.5" customHeight="1" x14ac:dyDescent="0.2">
      <c r="A83" s="108">
        <v>44783</v>
      </c>
      <c r="B83" s="125" t="s">
        <v>188</v>
      </c>
      <c r="C83" s="120" t="s">
        <v>135</v>
      </c>
      <c r="D83" s="106" t="s">
        <v>142</v>
      </c>
      <c r="E83" s="101">
        <v>225101</v>
      </c>
      <c r="F83" s="107">
        <v>150000</v>
      </c>
      <c r="G83" s="115" t="s">
        <v>9</v>
      </c>
      <c r="H83" s="108">
        <f t="shared" si="2"/>
        <v>44813</v>
      </c>
      <c r="I83" s="103"/>
      <c r="J83" s="104"/>
    </row>
    <row r="84" spans="1:10" s="102" customFormat="1" ht="28.5" customHeight="1" x14ac:dyDescent="0.2">
      <c r="A84" s="108">
        <v>44760</v>
      </c>
      <c r="B84" s="125" t="s">
        <v>163</v>
      </c>
      <c r="C84" s="120" t="s">
        <v>162</v>
      </c>
      <c r="D84" s="106" t="s">
        <v>121</v>
      </c>
      <c r="E84" s="101">
        <v>229201</v>
      </c>
      <c r="F84" s="107">
        <v>20868.3</v>
      </c>
      <c r="G84" s="115" t="s">
        <v>9</v>
      </c>
      <c r="H84" s="108">
        <f t="shared" si="2"/>
        <v>44790</v>
      </c>
      <c r="I84" s="103"/>
      <c r="J84" s="104"/>
    </row>
    <row r="85" spans="1:10" s="102" customFormat="1" ht="28.5" customHeight="1" x14ac:dyDescent="0.2">
      <c r="A85" s="108">
        <v>44788</v>
      </c>
      <c r="B85" s="125" t="s">
        <v>201</v>
      </c>
      <c r="C85" s="120" t="s">
        <v>162</v>
      </c>
      <c r="D85" s="106" t="s">
        <v>121</v>
      </c>
      <c r="E85" s="101">
        <v>229201</v>
      </c>
      <c r="F85" s="107">
        <v>1239</v>
      </c>
      <c r="G85" s="115" t="s">
        <v>9</v>
      </c>
      <c r="H85" s="108">
        <f t="shared" si="2"/>
        <v>44818</v>
      </c>
      <c r="I85" s="103"/>
      <c r="J85" s="104"/>
    </row>
    <row r="86" spans="1:10" s="102" customFormat="1" ht="28.5" customHeight="1" x14ac:dyDescent="0.2">
      <c r="A86" s="108">
        <v>44749</v>
      </c>
      <c r="B86" s="125" t="s">
        <v>149</v>
      </c>
      <c r="C86" s="120" t="s">
        <v>150</v>
      </c>
      <c r="D86" s="106" t="s">
        <v>121</v>
      </c>
      <c r="E86" s="101">
        <v>228501</v>
      </c>
      <c r="F86" s="107">
        <v>13275</v>
      </c>
      <c r="G86" s="115" t="s">
        <v>9</v>
      </c>
      <c r="H86" s="108">
        <f t="shared" si="2"/>
        <v>44779</v>
      </c>
      <c r="I86" s="103"/>
      <c r="J86" s="104"/>
    </row>
    <row r="87" spans="1:10" s="102" customFormat="1" ht="28.5" customHeight="1" x14ac:dyDescent="0.2">
      <c r="A87" s="108">
        <v>44788</v>
      </c>
      <c r="B87" s="125" t="s">
        <v>203</v>
      </c>
      <c r="C87" s="120" t="s">
        <v>202</v>
      </c>
      <c r="D87" s="106" t="s">
        <v>121</v>
      </c>
      <c r="E87" s="101">
        <v>231101</v>
      </c>
      <c r="F87" s="107">
        <v>27008.28</v>
      </c>
      <c r="G87" s="115" t="s">
        <v>9</v>
      </c>
      <c r="H87" s="108">
        <f t="shared" si="2"/>
        <v>44818</v>
      </c>
      <c r="I87" s="103"/>
      <c r="J87" s="104"/>
    </row>
    <row r="88" spans="1:10" s="102" customFormat="1" ht="28.5" customHeight="1" x14ac:dyDescent="0.2">
      <c r="A88" s="108">
        <v>44781</v>
      </c>
      <c r="B88" s="125" t="s">
        <v>183</v>
      </c>
      <c r="C88" s="120" t="s">
        <v>184</v>
      </c>
      <c r="D88" s="106" t="s">
        <v>121</v>
      </c>
      <c r="E88" s="101">
        <v>233201</v>
      </c>
      <c r="F88" s="107">
        <v>10325</v>
      </c>
      <c r="G88" s="115" t="s">
        <v>9</v>
      </c>
      <c r="H88" s="108">
        <f t="shared" si="2"/>
        <v>44811</v>
      </c>
      <c r="I88" s="103"/>
      <c r="J88" s="104"/>
    </row>
    <row r="89" spans="1:10" s="102" customFormat="1" ht="28.5" customHeight="1" x14ac:dyDescent="0.2">
      <c r="A89" s="108">
        <v>41908</v>
      </c>
      <c r="B89" s="125" t="s">
        <v>120</v>
      </c>
      <c r="C89" s="120" t="s">
        <v>12</v>
      </c>
      <c r="D89" s="106" t="s">
        <v>121</v>
      </c>
      <c r="E89" s="101">
        <v>222201</v>
      </c>
      <c r="F89" s="107">
        <v>16661.599999999999</v>
      </c>
      <c r="G89" s="115" t="s">
        <v>9</v>
      </c>
      <c r="H89" s="108">
        <f t="shared" si="2"/>
        <v>41938</v>
      </c>
      <c r="I89" s="103"/>
      <c r="J89" s="104"/>
    </row>
    <row r="90" spans="1:10" s="102" customFormat="1" ht="28.5" customHeight="1" x14ac:dyDescent="0.2">
      <c r="A90" s="108">
        <v>44799</v>
      </c>
      <c r="B90" s="125" t="s">
        <v>212</v>
      </c>
      <c r="C90" s="120" t="s">
        <v>213</v>
      </c>
      <c r="D90" s="106" t="s">
        <v>214</v>
      </c>
      <c r="E90" s="101">
        <v>226201</v>
      </c>
      <c r="F90" s="107">
        <v>85865.86</v>
      </c>
      <c r="G90" s="115" t="s">
        <v>9</v>
      </c>
      <c r="H90" s="108">
        <f t="shared" si="2"/>
        <v>44829</v>
      </c>
      <c r="I90" s="103"/>
      <c r="J90" s="104"/>
    </row>
    <row r="91" spans="1:10" s="102" customFormat="1" ht="28.5" customHeight="1" x14ac:dyDescent="0.2">
      <c r="A91" s="108">
        <v>44799</v>
      </c>
      <c r="B91" s="125" t="s">
        <v>215</v>
      </c>
      <c r="C91" s="120" t="s">
        <v>34</v>
      </c>
      <c r="D91" s="106" t="s">
        <v>214</v>
      </c>
      <c r="E91" s="101">
        <v>226301</v>
      </c>
      <c r="F91" s="107">
        <v>22933.200000000001</v>
      </c>
      <c r="G91" s="115" t="s">
        <v>9</v>
      </c>
      <c r="H91" s="108">
        <f t="shared" si="2"/>
        <v>44829</v>
      </c>
      <c r="I91" s="103"/>
      <c r="J91" s="104"/>
    </row>
    <row r="92" spans="1:10" s="102" customFormat="1" ht="28.5" customHeight="1" x14ac:dyDescent="0.2">
      <c r="A92" s="108">
        <v>44799</v>
      </c>
      <c r="B92" s="125" t="s">
        <v>211</v>
      </c>
      <c r="C92" s="120" t="s">
        <v>34</v>
      </c>
      <c r="D92" s="106" t="s">
        <v>214</v>
      </c>
      <c r="E92" s="101">
        <v>228401</v>
      </c>
      <c r="F92" s="107">
        <v>5839.53</v>
      </c>
      <c r="G92" s="115" t="s">
        <v>9</v>
      </c>
      <c r="H92" s="108">
        <f t="shared" si="2"/>
        <v>44829</v>
      </c>
      <c r="I92" s="103"/>
      <c r="J92" s="104"/>
    </row>
    <row r="93" spans="1:10" s="102" customFormat="1" ht="28.5" customHeight="1" x14ac:dyDescent="0.2">
      <c r="A93" s="108">
        <v>44781</v>
      </c>
      <c r="B93" s="125" t="s">
        <v>165</v>
      </c>
      <c r="C93" s="120" t="s">
        <v>166</v>
      </c>
      <c r="D93" s="106" t="s">
        <v>121</v>
      </c>
      <c r="E93" s="101">
        <v>228705</v>
      </c>
      <c r="F93" s="107">
        <v>25776.53</v>
      </c>
      <c r="G93" s="115" t="s">
        <v>9</v>
      </c>
      <c r="H93" s="108">
        <f t="shared" si="2"/>
        <v>44811</v>
      </c>
      <c r="I93" s="103"/>
      <c r="J93" s="104"/>
    </row>
    <row r="94" spans="1:10" s="102" customFormat="1" ht="28.5" customHeight="1" x14ac:dyDescent="0.2">
      <c r="A94" s="108">
        <v>44781</v>
      </c>
      <c r="B94" s="125" t="s">
        <v>171</v>
      </c>
      <c r="C94" s="120" t="s">
        <v>136</v>
      </c>
      <c r="D94" s="106" t="s">
        <v>121</v>
      </c>
      <c r="E94" s="101">
        <v>228503</v>
      </c>
      <c r="F94" s="107">
        <v>306056.46999999997</v>
      </c>
      <c r="G94" s="115" t="s">
        <v>9</v>
      </c>
      <c r="H94" s="108">
        <f t="shared" si="2"/>
        <v>44811</v>
      </c>
      <c r="I94" s="103"/>
      <c r="J94" s="104"/>
    </row>
    <row r="95" spans="1:10" s="102" customFormat="1" ht="28.5" customHeight="1" x14ac:dyDescent="0.2">
      <c r="A95" s="108">
        <v>44798</v>
      </c>
      <c r="B95" s="125" t="s">
        <v>148</v>
      </c>
      <c r="C95" s="120" t="s">
        <v>236</v>
      </c>
      <c r="D95" s="106" t="s">
        <v>121</v>
      </c>
      <c r="E95" s="101">
        <v>239904</v>
      </c>
      <c r="F95" s="107">
        <v>5699.4</v>
      </c>
      <c r="G95" s="115" t="s">
        <v>9</v>
      </c>
      <c r="H95" s="108">
        <f t="shared" si="2"/>
        <v>44828</v>
      </c>
      <c r="I95" s="103"/>
      <c r="J95" s="104"/>
    </row>
    <row r="96" spans="1:10" s="102" customFormat="1" ht="28.5" customHeight="1" x14ac:dyDescent="0.2">
      <c r="A96" s="108">
        <v>44781</v>
      </c>
      <c r="B96" s="125" t="s">
        <v>170</v>
      </c>
      <c r="C96" s="120" t="s">
        <v>130</v>
      </c>
      <c r="D96" s="106" t="s">
        <v>121</v>
      </c>
      <c r="E96" s="101">
        <v>221801</v>
      </c>
      <c r="F96" s="107">
        <v>2500</v>
      </c>
      <c r="G96" s="115" t="s">
        <v>9</v>
      </c>
      <c r="H96" s="108">
        <f t="shared" si="2"/>
        <v>44811</v>
      </c>
      <c r="I96" s="103"/>
      <c r="J96" s="104"/>
    </row>
    <row r="97" spans="1:10" s="102" customFormat="1" ht="28.5" customHeight="1" x14ac:dyDescent="0.2">
      <c r="A97" s="108">
        <v>44783</v>
      </c>
      <c r="B97" s="125" t="s">
        <v>189</v>
      </c>
      <c r="C97" s="120" t="s">
        <v>131</v>
      </c>
      <c r="D97" s="106" t="s">
        <v>128</v>
      </c>
      <c r="E97" s="101">
        <v>225303</v>
      </c>
      <c r="F97" s="107">
        <v>180540</v>
      </c>
      <c r="G97" s="115" t="s">
        <v>9</v>
      </c>
      <c r="H97" s="108">
        <f t="shared" si="2"/>
        <v>44813</v>
      </c>
      <c r="I97" s="103"/>
      <c r="J97" s="104"/>
    </row>
    <row r="98" spans="1:10" s="102" customFormat="1" ht="28.5" customHeight="1" x14ac:dyDescent="0.2">
      <c r="A98" s="108">
        <v>44803</v>
      </c>
      <c r="B98" s="125" t="s">
        <v>237</v>
      </c>
      <c r="C98" s="120" t="s">
        <v>131</v>
      </c>
      <c r="D98" s="106" t="s">
        <v>128</v>
      </c>
      <c r="E98" s="101">
        <v>225303</v>
      </c>
      <c r="F98" s="107">
        <v>47200</v>
      </c>
      <c r="G98" s="115" t="s">
        <v>9</v>
      </c>
      <c r="H98" s="108">
        <f t="shared" si="2"/>
        <v>44833</v>
      </c>
      <c r="I98" s="103"/>
      <c r="J98" s="104"/>
    </row>
    <row r="99" spans="1:10" s="102" customFormat="1" ht="28.5" customHeight="1" x14ac:dyDescent="0.2">
      <c r="A99" s="108">
        <v>44783</v>
      </c>
      <c r="B99" s="125" t="s">
        <v>190</v>
      </c>
      <c r="C99" s="120" t="s">
        <v>137</v>
      </c>
      <c r="D99" s="106" t="s">
        <v>124</v>
      </c>
      <c r="E99" s="101">
        <v>224301</v>
      </c>
      <c r="F99" s="107">
        <v>48363.48</v>
      </c>
      <c r="G99" s="115" t="s">
        <v>9</v>
      </c>
      <c r="H99" s="108">
        <f t="shared" si="2"/>
        <v>44813</v>
      </c>
      <c r="I99" s="103"/>
      <c r="J99" s="104"/>
    </row>
    <row r="100" spans="1:10" s="102" customFormat="1" ht="28.5" customHeight="1" x14ac:dyDescent="0.2">
      <c r="A100" s="108">
        <v>44771</v>
      </c>
      <c r="B100" s="125" t="s">
        <v>159</v>
      </c>
      <c r="C100" s="120" t="s">
        <v>158</v>
      </c>
      <c r="D100" s="106" t="s">
        <v>121</v>
      </c>
      <c r="E100" s="101">
        <v>229101</v>
      </c>
      <c r="F100" s="107">
        <v>118991.58</v>
      </c>
      <c r="G100" s="115" t="s">
        <v>9</v>
      </c>
      <c r="H100" s="108">
        <f t="shared" si="2"/>
        <v>44801</v>
      </c>
      <c r="I100" s="103"/>
      <c r="J100" s="104"/>
    </row>
    <row r="101" spans="1:10" s="102" customFormat="1" ht="28.5" customHeight="1" x14ac:dyDescent="0.2">
      <c r="A101" s="108">
        <v>44803</v>
      </c>
      <c r="B101" s="125" t="s">
        <v>238</v>
      </c>
      <c r="C101" s="120" t="s">
        <v>158</v>
      </c>
      <c r="D101" s="106" t="s">
        <v>121</v>
      </c>
      <c r="E101" s="101">
        <v>229101</v>
      </c>
      <c r="F101" s="107">
        <v>124657.84</v>
      </c>
      <c r="G101" s="115" t="s">
        <v>9</v>
      </c>
      <c r="H101" s="108">
        <f t="shared" si="2"/>
        <v>44833</v>
      </c>
      <c r="I101" s="103"/>
      <c r="J101" s="104"/>
    </row>
    <row r="102" spans="1:10" s="102" customFormat="1" ht="28.5" customHeight="1" x14ac:dyDescent="0.2">
      <c r="A102" s="108">
        <v>44783</v>
      </c>
      <c r="B102" s="125" t="s">
        <v>192</v>
      </c>
      <c r="C102" s="120" t="s">
        <v>138</v>
      </c>
      <c r="D102" s="106" t="s">
        <v>193</v>
      </c>
      <c r="E102" s="101">
        <v>225101</v>
      </c>
      <c r="F102" s="107">
        <v>929807.77</v>
      </c>
      <c r="G102" s="115" t="s">
        <v>9</v>
      </c>
      <c r="H102" s="108">
        <f t="shared" si="2"/>
        <v>44813</v>
      </c>
      <c r="I102" s="103"/>
      <c r="J102" s="104"/>
    </row>
    <row r="103" spans="1:10" s="102" customFormat="1" ht="28.5" customHeight="1" x14ac:dyDescent="0.2">
      <c r="A103" s="108">
        <v>44783</v>
      </c>
      <c r="B103" s="125" t="s">
        <v>191</v>
      </c>
      <c r="C103" s="120" t="s">
        <v>138</v>
      </c>
      <c r="D103" s="106" t="s">
        <v>121</v>
      </c>
      <c r="E103" s="101">
        <v>227101</v>
      </c>
      <c r="F103" s="107">
        <v>39200</v>
      </c>
      <c r="G103" s="115" t="s">
        <v>9</v>
      </c>
      <c r="H103" s="108">
        <f t="shared" si="2"/>
        <v>44813</v>
      </c>
      <c r="I103" s="103"/>
      <c r="J103" s="104"/>
    </row>
    <row r="104" spans="1:10" ht="15" x14ac:dyDescent="0.2">
      <c r="A104" s="121"/>
      <c r="B104" s="121"/>
      <c r="C104" s="39"/>
      <c r="F104" s="116">
        <f>SUM(F12:F103)</f>
        <v>10673989.200000001</v>
      </c>
    </row>
    <row r="105" spans="1:10" x14ac:dyDescent="0.2">
      <c r="E105" s="4"/>
      <c r="F105" s="40"/>
    </row>
    <row r="106" spans="1:10" x14ac:dyDescent="0.2">
      <c r="E106" s="4"/>
    </row>
    <row r="107" spans="1:10" x14ac:dyDescent="0.2">
      <c r="E107" s="4"/>
      <c r="F107" s="105"/>
      <c r="G107" s="119"/>
    </row>
    <row r="108" spans="1:10" x14ac:dyDescent="0.2">
      <c r="E108" s="43"/>
      <c r="G108" s="119"/>
    </row>
    <row r="109" spans="1:10" x14ac:dyDescent="0.2">
      <c r="E109" s="4"/>
      <c r="F109" s="124"/>
      <c r="G109" s="119"/>
    </row>
    <row r="110" spans="1:10" x14ac:dyDescent="0.2">
      <c r="E110" s="4"/>
      <c r="G110" s="119"/>
    </row>
    <row r="111" spans="1:10" x14ac:dyDescent="0.2">
      <c r="E111" s="4"/>
      <c r="G111" s="119"/>
      <c r="H111" s="119"/>
    </row>
    <row r="112" spans="1:10" x14ac:dyDescent="0.2">
      <c r="E112" s="4"/>
      <c r="G112" s="119"/>
      <c r="H112" s="119"/>
    </row>
    <row r="113" spans="5:8" x14ac:dyDescent="0.2">
      <c r="E113" s="4"/>
      <c r="G113" s="119"/>
      <c r="H113" s="119"/>
    </row>
    <row r="114" spans="5:8" x14ac:dyDescent="0.2">
      <c r="E114" s="4"/>
      <c r="G114" s="119"/>
      <c r="H114" s="119"/>
    </row>
    <row r="115" spans="5:8" x14ac:dyDescent="0.2">
      <c r="E115" s="4"/>
    </row>
    <row r="116" spans="5:8" x14ac:dyDescent="0.2">
      <c r="E116" s="4"/>
    </row>
  </sheetData>
  <sortState xmlns:xlrd2="http://schemas.microsoft.com/office/spreadsheetml/2017/richdata2" ref="A13:H99">
    <sortCondition ref="C13:C99"/>
  </sortState>
  <mergeCells count="11">
    <mergeCell ref="C10:C11"/>
    <mergeCell ref="D10:D11"/>
    <mergeCell ref="A4:H4"/>
    <mergeCell ref="A5:H5"/>
    <mergeCell ref="A9:H9"/>
    <mergeCell ref="H10:H11"/>
    <mergeCell ref="B10:B11"/>
    <mergeCell ref="E10:E11"/>
    <mergeCell ref="F10:F11"/>
    <mergeCell ref="A10:A11"/>
    <mergeCell ref="G10:G11"/>
  </mergeCells>
  <phoneticPr fontId="3" type="noConversion"/>
  <printOptions horizontalCentered="1"/>
  <pageMargins left="0.25" right="0.25" top="0.75" bottom="0.75" header="0.3" footer="0.3"/>
  <pageSetup paperSize="5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9" customWidth="1"/>
    <col min="2" max="2" width="20.42578125" style="78" customWidth="1"/>
    <col min="3" max="3" width="19.7109375" style="78" customWidth="1"/>
    <col min="4" max="4" width="9.140625" style="79"/>
    <col min="5" max="5" width="17.5703125" style="79" customWidth="1"/>
    <col min="6" max="6" width="28.85546875" style="79" customWidth="1"/>
    <col min="7" max="7" width="24" style="79" customWidth="1"/>
    <col min="8" max="8" width="22.42578125" style="79" bestFit="1" customWidth="1"/>
    <col min="9" max="16384" width="9.140625" style="79"/>
  </cols>
  <sheetData>
    <row r="7" spans="1:8" ht="18.75" customHeight="1" x14ac:dyDescent="0.2">
      <c r="A7" s="77" t="s">
        <v>14</v>
      </c>
    </row>
    <row r="8" spans="1:8" ht="18.75" customHeight="1" x14ac:dyDescent="0.2">
      <c r="A8" s="77"/>
    </row>
    <row r="9" spans="1:8" ht="18.75" customHeight="1" x14ac:dyDescent="0.2">
      <c r="A9" s="80"/>
    </row>
    <row r="10" spans="1:8" ht="18.75" customHeight="1" x14ac:dyDescent="0.2">
      <c r="B10" s="81"/>
      <c r="C10" s="81"/>
    </row>
    <row r="13" spans="1:8" ht="18.75" customHeight="1" x14ac:dyDescent="0.2">
      <c r="A13" s="80"/>
    </row>
    <row r="14" spans="1:8" ht="18.75" customHeight="1" thickBot="1" x14ac:dyDescent="0.25"/>
    <row r="15" spans="1:8" ht="18" customHeight="1" thickBot="1" x14ac:dyDescent="0.25">
      <c r="A15" s="87" t="s">
        <v>53</v>
      </c>
      <c r="B15" s="88">
        <v>2021</v>
      </c>
      <c r="C15" s="89">
        <v>2020</v>
      </c>
    </row>
    <row r="16" spans="1:8" ht="18.75" customHeight="1" x14ac:dyDescent="0.2">
      <c r="A16" s="65" t="s">
        <v>13</v>
      </c>
      <c r="B16" s="74">
        <v>727600</v>
      </c>
      <c r="C16" s="74">
        <v>232800</v>
      </c>
      <c r="E16" s="82"/>
      <c r="F16" s="83"/>
      <c r="G16" s="84"/>
      <c r="H16" s="85"/>
    </row>
    <row r="17" spans="1:8" ht="18.75" customHeight="1" x14ac:dyDescent="0.2">
      <c r="A17" s="67" t="s">
        <v>89</v>
      </c>
      <c r="B17" s="66">
        <v>0</v>
      </c>
      <c r="C17" s="68">
        <v>1225</v>
      </c>
      <c r="E17" s="82"/>
      <c r="F17" s="83"/>
      <c r="G17" s="84"/>
      <c r="H17" s="85"/>
    </row>
    <row r="18" spans="1:8" ht="18.75" customHeight="1" x14ac:dyDescent="0.2">
      <c r="A18" s="65" t="s">
        <v>54</v>
      </c>
      <c r="B18" s="66">
        <v>4720</v>
      </c>
      <c r="C18" s="66">
        <v>0</v>
      </c>
      <c r="E18" s="82"/>
      <c r="F18" s="83"/>
      <c r="G18" s="84"/>
      <c r="H18" s="85"/>
    </row>
    <row r="19" spans="1:8" ht="18.75" customHeight="1" x14ac:dyDescent="0.2">
      <c r="A19" s="65" t="s">
        <v>66</v>
      </c>
      <c r="B19" s="66">
        <v>11160</v>
      </c>
      <c r="C19" s="66">
        <v>12168</v>
      </c>
      <c r="E19" s="82"/>
      <c r="F19" s="83"/>
      <c r="G19" s="84"/>
      <c r="H19" s="85"/>
    </row>
    <row r="20" spans="1:8" ht="18.75" customHeight="1" x14ac:dyDescent="0.2">
      <c r="A20" s="65" t="s">
        <v>75</v>
      </c>
      <c r="B20" s="66">
        <v>1717632.07</v>
      </c>
      <c r="C20" s="66">
        <v>0</v>
      </c>
      <c r="E20" s="82"/>
      <c r="F20" s="83"/>
      <c r="G20" s="84"/>
      <c r="H20" s="85"/>
    </row>
    <row r="21" spans="1:8" ht="18.75" customHeight="1" x14ac:dyDescent="0.2">
      <c r="A21" s="69" t="s">
        <v>25</v>
      </c>
      <c r="B21" s="66">
        <v>11734.86</v>
      </c>
      <c r="C21" s="66">
        <v>17183.77</v>
      </c>
      <c r="E21" s="82"/>
      <c r="F21" s="83"/>
      <c r="G21" s="84"/>
      <c r="H21" s="85"/>
    </row>
    <row r="22" spans="1:8" ht="18.75" customHeight="1" x14ac:dyDescent="0.2">
      <c r="A22" s="70" t="s">
        <v>31</v>
      </c>
      <c r="B22" s="66">
        <v>0</v>
      </c>
      <c r="C22" s="66">
        <v>34416.620000000003</v>
      </c>
      <c r="E22" s="82"/>
      <c r="F22" s="83"/>
      <c r="G22" s="84"/>
      <c r="H22" s="85"/>
    </row>
    <row r="23" spans="1:8" ht="18.75" customHeight="1" x14ac:dyDescent="0.2">
      <c r="A23" s="69" t="s">
        <v>79</v>
      </c>
      <c r="B23" s="66">
        <v>1385438</v>
      </c>
      <c r="C23" s="66">
        <v>0</v>
      </c>
      <c r="E23" s="82"/>
      <c r="F23" s="83"/>
      <c r="G23" s="84"/>
      <c r="H23" s="85"/>
    </row>
    <row r="24" spans="1:8" ht="18.75" customHeight="1" x14ac:dyDescent="0.2">
      <c r="A24" s="69" t="s">
        <v>87</v>
      </c>
      <c r="B24" s="66">
        <v>72299.19</v>
      </c>
      <c r="C24" s="71">
        <v>82342.05</v>
      </c>
      <c r="E24" s="82"/>
      <c r="F24" s="83"/>
      <c r="G24" s="84"/>
      <c r="H24" s="85"/>
    </row>
    <row r="25" spans="1:8" ht="18.75" customHeight="1" x14ac:dyDescent="0.2">
      <c r="A25" s="69" t="s">
        <v>70</v>
      </c>
      <c r="B25" s="66">
        <v>318.60000000000002</v>
      </c>
      <c r="C25" s="66">
        <v>0</v>
      </c>
      <c r="E25" s="82"/>
      <c r="F25" s="83"/>
      <c r="G25" s="84"/>
      <c r="H25" s="85"/>
    </row>
    <row r="26" spans="1:8" ht="18.75" customHeight="1" x14ac:dyDescent="0.2">
      <c r="A26" s="67" t="s">
        <v>90</v>
      </c>
      <c r="B26" s="66">
        <v>0</v>
      </c>
      <c r="C26" s="72">
        <v>2510000</v>
      </c>
      <c r="E26" s="82"/>
      <c r="F26" s="83"/>
      <c r="G26" s="84"/>
      <c r="H26" s="85"/>
    </row>
    <row r="27" spans="1:8" ht="18.75" customHeight="1" x14ac:dyDescent="0.2">
      <c r="A27" s="69" t="s">
        <v>72</v>
      </c>
      <c r="B27" s="66">
        <v>533.54999999999995</v>
      </c>
      <c r="C27" s="66">
        <v>0</v>
      </c>
      <c r="E27" s="82"/>
      <c r="F27" s="83"/>
      <c r="G27" s="84"/>
      <c r="H27" s="85"/>
    </row>
    <row r="28" spans="1:8" ht="18.75" customHeight="1" x14ac:dyDescent="0.2">
      <c r="A28" s="69" t="s">
        <v>22</v>
      </c>
      <c r="B28" s="66">
        <v>1301482</v>
      </c>
      <c r="C28" s="73">
        <v>988832</v>
      </c>
      <c r="E28" s="82"/>
      <c r="F28" s="83"/>
      <c r="G28" s="84"/>
      <c r="H28" s="85"/>
    </row>
    <row r="29" spans="1:8" ht="18.75" customHeight="1" x14ac:dyDescent="0.2">
      <c r="A29" s="69" t="s">
        <v>30</v>
      </c>
      <c r="B29" s="66">
        <v>512761.79000000004</v>
      </c>
      <c r="C29" s="66">
        <v>438539.45</v>
      </c>
      <c r="E29" s="82"/>
      <c r="F29" s="83"/>
      <c r="G29" s="84"/>
      <c r="H29" s="85"/>
    </row>
    <row r="30" spans="1:8" ht="18.75" customHeight="1" x14ac:dyDescent="0.2">
      <c r="A30" s="69" t="s">
        <v>76</v>
      </c>
      <c r="B30" s="66">
        <v>148680.07</v>
      </c>
      <c r="C30" s="73">
        <v>32033.32</v>
      </c>
      <c r="E30" s="82"/>
      <c r="F30" s="83"/>
      <c r="G30" s="84"/>
      <c r="H30" s="85"/>
    </row>
    <row r="31" spans="1:8" ht="18.75" customHeight="1" x14ac:dyDescent="0.2">
      <c r="A31" s="69" t="s">
        <v>42</v>
      </c>
      <c r="B31" s="66">
        <v>11446.33</v>
      </c>
      <c r="C31" s="73">
        <v>11915.98</v>
      </c>
      <c r="E31" s="82"/>
      <c r="F31" s="83"/>
      <c r="G31" s="84"/>
      <c r="H31" s="85"/>
    </row>
    <row r="32" spans="1:8" ht="18.75" customHeight="1" x14ac:dyDescent="0.2">
      <c r="A32" s="69" t="s">
        <v>28</v>
      </c>
      <c r="B32" s="66">
        <v>9879.5400000000009</v>
      </c>
      <c r="C32" s="73">
        <v>8143.44</v>
      </c>
      <c r="E32" s="82"/>
      <c r="F32" s="83"/>
      <c r="G32" s="84"/>
      <c r="H32" s="85"/>
    </row>
    <row r="33" spans="1:8" ht="18.75" customHeight="1" x14ac:dyDescent="0.2">
      <c r="A33" s="70" t="s">
        <v>91</v>
      </c>
      <c r="B33" s="66">
        <v>0</v>
      </c>
      <c r="C33" s="73">
        <v>121186</v>
      </c>
      <c r="E33" s="82"/>
      <c r="F33" s="83"/>
      <c r="G33" s="84"/>
      <c r="H33" s="85"/>
    </row>
    <row r="34" spans="1:8" ht="18.75" customHeight="1" x14ac:dyDescent="0.2">
      <c r="A34" s="69" t="s">
        <v>84</v>
      </c>
      <c r="B34" s="66">
        <v>126525.5</v>
      </c>
      <c r="C34" s="73">
        <v>98585.46</v>
      </c>
      <c r="E34" s="82"/>
      <c r="F34" s="83"/>
      <c r="G34" s="84"/>
      <c r="H34" s="85"/>
    </row>
    <row r="35" spans="1:8" ht="18.75" customHeight="1" x14ac:dyDescent="0.2">
      <c r="A35" s="69" t="s">
        <v>64</v>
      </c>
      <c r="B35" s="66">
        <v>63720</v>
      </c>
      <c r="C35" s="66">
        <v>81420</v>
      </c>
      <c r="E35" s="82"/>
      <c r="F35" s="83"/>
      <c r="G35" s="84"/>
      <c r="H35" s="85"/>
    </row>
    <row r="36" spans="1:8" ht="18.75" customHeight="1" x14ac:dyDescent="0.2">
      <c r="A36" s="70" t="s">
        <v>92</v>
      </c>
      <c r="B36" s="66">
        <v>0</v>
      </c>
      <c r="C36" s="66">
        <v>181425</v>
      </c>
      <c r="E36" s="82"/>
      <c r="F36" s="83"/>
      <c r="G36" s="84"/>
      <c r="H36" s="85"/>
    </row>
    <row r="37" spans="1:8" ht="18.75" customHeight="1" x14ac:dyDescent="0.2">
      <c r="A37" s="69" t="s">
        <v>33</v>
      </c>
      <c r="B37" s="66">
        <v>187578.14</v>
      </c>
      <c r="C37" s="66">
        <v>215042.3</v>
      </c>
      <c r="E37" s="82"/>
      <c r="F37" s="83"/>
      <c r="G37" s="84"/>
      <c r="H37" s="85"/>
    </row>
    <row r="38" spans="1:8" ht="18.75" customHeight="1" x14ac:dyDescent="0.2">
      <c r="A38" s="69" t="s">
        <v>24</v>
      </c>
      <c r="B38" s="66">
        <v>273299.8</v>
      </c>
      <c r="C38" s="66">
        <v>159595</v>
      </c>
      <c r="E38" s="82"/>
      <c r="F38" s="83"/>
      <c r="G38" s="84"/>
      <c r="H38" s="85"/>
    </row>
    <row r="39" spans="1:8" ht="18.75" customHeight="1" x14ac:dyDescent="0.2">
      <c r="A39" s="69" t="s">
        <v>41</v>
      </c>
      <c r="B39" s="66">
        <v>23116.82</v>
      </c>
      <c r="C39" s="66">
        <v>30539.79</v>
      </c>
      <c r="E39" s="82"/>
      <c r="F39" s="83"/>
      <c r="G39" s="84"/>
      <c r="H39" s="85"/>
    </row>
    <row r="40" spans="1:8" ht="18.75" customHeight="1" x14ac:dyDescent="0.2">
      <c r="A40" s="70" t="s">
        <v>26</v>
      </c>
      <c r="B40" s="66">
        <v>0</v>
      </c>
      <c r="C40" s="73">
        <v>29500</v>
      </c>
      <c r="E40" s="82"/>
      <c r="F40" s="83"/>
      <c r="G40" s="84"/>
      <c r="H40" s="85"/>
    </row>
    <row r="41" spans="1:8" ht="18.75" customHeight="1" x14ac:dyDescent="0.2">
      <c r="A41" s="70" t="s">
        <v>39</v>
      </c>
      <c r="B41" s="73">
        <v>44772.17</v>
      </c>
      <c r="C41" s="73">
        <v>36084.400000000001</v>
      </c>
      <c r="E41" s="82"/>
      <c r="F41" s="83"/>
      <c r="G41" s="84"/>
      <c r="H41" s="85"/>
    </row>
    <row r="42" spans="1:8" ht="18.75" customHeight="1" thickBot="1" x14ac:dyDescent="0.25">
      <c r="A42" s="70"/>
      <c r="B42" s="73"/>
      <c r="C42" s="73"/>
      <c r="E42" s="82"/>
      <c r="F42" s="83"/>
      <c r="G42" s="84"/>
      <c r="H42" s="85"/>
    </row>
    <row r="43" spans="1:8" ht="15.75" customHeight="1" x14ac:dyDescent="0.2">
      <c r="A43" s="141" t="s">
        <v>53</v>
      </c>
      <c r="B43" s="143">
        <v>2021</v>
      </c>
      <c r="C43" s="143">
        <v>2020</v>
      </c>
      <c r="E43" s="82"/>
      <c r="F43" s="83"/>
      <c r="G43" s="84"/>
      <c r="H43" s="85"/>
    </row>
    <row r="44" spans="1:8" ht="18.75" hidden="1" customHeight="1" thickBot="1" x14ac:dyDescent="0.25">
      <c r="A44" s="142"/>
      <c r="B44" s="144"/>
      <c r="C44" s="144"/>
      <c r="E44" s="82"/>
      <c r="F44" s="83"/>
      <c r="G44" s="84"/>
      <c r="H44" s="85"/>
    </row>
    <row r="45" spans="1:8" ht="18.75" customHeight="1" x14ac:dyDescent="0.2">
      <c r="A45" s="69" t="s">
        <v>40</v>
      </c>
      <c r="B45" s="66">
        <v>7670</v>
      </c>
      <c r="C45" s="73">
        <v>11800</v>
      </c>
      <c r="E45" s="82"/>
      <c r="F45" s="83"/>
      <c r="G45" s="84"/>
      <c r="H45" s="85"/>
    </row>
    <row r="46" spans="1:8" ht="18.75" customHeight="1" x14ac:dyDescent="0.2">
      <c r="A46" s="65" t="s">
        <v>8</v>
      </c>
      <c r="B46" s="74">
        <v>208800</v>
      </c>
      <c r="C46" s="74">
        <v>208800</v>
      </c>
      <c r="E46" s="82"/>
      <c r="F46" s="83"/>
      <c r="G46" s="84"/>
      <c r="H46" s="85"/>
    </row>
    <row r="47" spans="1:8" ht="18.75" customHeight="1" x14ac:dyDescent="0.2">
      <c r="A47" s="65" t="s">
        <v>68</v>
      </c>
      <c r="B47" s="74">
        <v>1800</v>
      </c>
      <c r="C47" s="66">
        <v>0</v>
      </c>
      <c r="E47" s="82"/>
      <c r="F47" s="83"/>
      <c r="G47" s="84"/>
      <c r="H47" s="85"/>
    </row>
    <row r="48" spans="1:8" ht="18.75" customHeight="1" x14ac:dyDescent="0.2">
      <c r="A48" s="65" t="s">
        <v>82</v>
      </c>
      <c r="B48" s="74">
        <v>56095.9</v>
      </c>
      <c r="C48" s="66">
        <v>0</v>
      </c>
      <c r="E48" s="82"/>
      <c r="F48" s="83"/>
      <c r="G48" s="84"/>
      <c r="H48" s="85"/>
    </row>
    <row r="49" spans="1:8" ht="18.75" customHeight="1" x14ac:dyDescent="0.2">
      <c r="A49" s="65" t="s">
        <v>16</v>
      </c>
      <c r="B49" s="74">
        <v>755.2</v>
      </c>
      <c r="C49" s="74">
        <v>755.2</v>
      </c>
      <c r="E49" s="82"/>
      <c r="F49" s="83"/>
      <c r="G49" s="84"/>
      <c r="H49" s="85"/>
    </row>
    <row r="50" spans="1:8" ht="18.75" customHeight="1" x14ac:dyDescent="0.2">
      <c r="A50" s="67" t="s">
        <v>37</v>
      </c>
      <c r="B50" s="72">
        <v>554895</v>
      </c>
      <c r="C50" s="72">
        <v>425980</v>
      </c>
      <c r="E50" s="82"/>
      <c r="F50" s="83"/>
      <c r="G50" s="84"/>
      <c r="H50" s="85"/>
    </row>
    <row r="51" spans="1:8" ht="18.75" customHeight="1" x14ac:dyDescent="0.2">
      <c r="A51" s="67" t="s">
        <v>32</v>
      </c>
      <c r="B51" s="72">
        <v>14533.47</v>
      </c>
      <c r="C51" s="72">
        <v>4625.6000000000004</v>
      </c>
      <c r="E51" s="82"/>
      <c r="F51" s="83"/>
      <c r="G51" s="84"/>
      <c r="H51" s="85"/>
    </row>
    <row r="52" spans="1:8" ht="18.75" customHeight="1" x14ac:dyDescent="0.2">
      <c r="A52" s="67" t="s">
        <v>93</v>
      </c>
      <c r="B52" s="72">
        <v>0</v>
      </c>
      <c r="C52" s="72">
        <v>148514.71</v>
      </c>
      <c r="E52" s="82"/>
      <c r="F52" s="83"/>
      <c r="G52" s="84"/>
      <c r="H52" s="85"/>
    </row>
    <row r="53" spans="1:8" ht="18.75" customHeight="1" x14ac:dyDescent="0.2">
      <c r="A53" s="67" t="s">
        <v>18</v>
      </c>
      <c r="B53" s="72">
        <v>0</v>
      </c>
      <c r="C53" s="72">
        <v>6174363.1200000001</v>
      </c>
      <c r="E53" s="82"/>
      <c r="F53" s="83"/>
      <c r="G53" s="84"/>
      <c r="H53" s="85"/>
    </row>
    <row r="54" spans="1:8" ht="18.75" customHeight="1" x14ac:dyDescent="0.2">
      <c r="A54" s="65" t="s">
        <v>74</v>
      </c>
      <c r="B54" s="74">
        <v>47935.85</v>
      </c>
      <c r="C54" s="66">
        <v>0</v>
      </c>
      <c r="E54" s="82"/>
      <c r="F54" s="83"/>
      <c r="G54" s="84"/>
      <c r="H54" s="85"/>
    </row>
    <row r="55" spans="1:8" ht="18.75" customHeight="1" x14ac:dyDescent="0.2">
      <c r="A55" s="65" t="s">
        <v>71</v>
      </c>
      <c r="B55" s="74">
        <v>7000</v>
      </c>
      <c r="C55" s="66">
        <v>0</v>
      </c>
      <c r="E55" s="82"/>
      <c r="F55" s="83"/>
      <c r="G55" s="84"/>
      <c r="H55" s="85"/>
    </row>
    <row r="56" spans="1:8" ht="18.75" customHeight="1" x14ac:dyDescent="0.2">
      <c r="A56" s="65" t="s">
        <v>83</v>
      </c>
      <c r="B56" s="74">
        <v>51599.98</v>
      </c>
      <c r="C56" s="66">
        <v>0</v>
      </c>
      <c r="E56" s="82"/>
      <c r="F56" s="83"/>
      <c r="G56" s="84"/>
      <c r="H56" s="85"/>
    </row>
    <row r="57" spans="1:8" ht="18.75" customHeight="1" x14ac:dyDescent="0.2">
      <c r="A57" s="65" t="s">
        <v>48</v>
      </c>
      <c r="B57" s="74">
        <v>203356.69</v>
      </c>
      <c r="C57" s="66">
        <v>0</v>
      </c>
      <c r="E57" s="82"/>
      <c r="F57" s="83"/>
      <c r="G57" s="84"/>
      <c r="H57" s="85"/>
    </row>
    <row r="58" spans="1:8" ht="18.75" customHeight="1" x14ac:dyDescent="0.2">
      <c r="A58" s="65" t="s">
        <v>11</v>
      </c>
      <c r="B58" s="74">
        <v>72393.100000000006</v>
      </c>
      <c r="C58" s="66">
        <v>929605.80999999982</v>
      </c>
      <c r="E58" s="82"/>
      <c r="F58" s="83"/>
      <c r="G58" s="84"/>
      <c r="H58" s="85"/>
    </row>
    <row r="59" spans="1:8" ht="18.75" customHeight="1" x14ac:dyDescent="0.2">
      <c r="A59" s="65" t="s">
        <v>61</v>
      </c>
      <c r="B59" s="74">
        <v>33205.199999999997</v>
      </c>
      <c r="C59" s="66">
        <v>0</v>
      </c>
      <c r="E59" s="82"/>
      <c r="F59" s="83"/>
      <c r="G59" s="84"/>
      <c r="H59" s="85"/>
    </row>
    <row r="60" spans="1:8" ht="18.75" customHeight="1" x14ac:dyDescent="0.2">
      <c r="A60" s="65" t="s">
        <v>77</v>
      </c>
      <c r="B60" s="74">
        <v>2405210.5099999998</v>
      </c>
      <c r="C60" s="66">
        <v>0</v>
      </c>
      <c r="E60" s="82"/>
      <c r="F60" s="83"/>
      <c r="G60" s="84"/>
      <c r="H60" s="85"/>
    </row>
    <row r="61" spans="1:8" ht="18.75" customHeight="1" x14ac:dyDescent="0.2">
      <c r="A61" s="65" t="s">
        <v>80</v>
      </c>
      <c r="B61" s="74">
        <v>17756.64</v>
      </c>
      <c r="C61" s="66">
        <v>0</v>
      </c>
      <c r="E61" s="82"/>
      <c r="F61" s="83"/>
      <c r="G61" s="84"/>
      <c r="H61" s="85"/>
    </row>
    <row r="62" spans="1:8" ht="18.75" customHeight="1" x14ac:dyDescent="0.2">
      <c r="A62" s="65" t="s">
        <v>49</v>
      </c>
      <c r="B62" s="74">
        <v>4718710.7</v>
      </c>
      <c r="C62" s="72">
        <v>1790808.91</v>
      </c>
      <c r="E62" s="82"/>
      <c r="F62" s="83"/>
      <c r="G62" s="84"/>
      <c r="H62" s="85"/>
    </row>
    <row r="63" spans="1:8" ht="18.75" customHeight="1" x14ac:dyDescent="0.2">
      <c r="A63" s="65" t="s">
        <v>81</v>
      </c>
      <c r="B63" s="74">
        <v>317125</v>
      </c>
      <c r="C63" s="66">
        <v>0</v>
      </c>
      <c r="E63" s="82"/>
      <c r="F63" s="83"/>
      <c r="G63" s="84"/>
      <c r="H63" s="85"/>
    </row>
    <row r="64" spans="1:8" ht="18.75" customHeight="1" x14ac:dyDescent="0.2">
      <c r="A64" s="65" t="s">
        <v>73</v>
      </c>
      <c r="B64" s="74">
        <f>59705.64*58.3577</f>
        <v>3484283.827428</v>
      </c>
      <c r="C64" s="72">
        <v>3192316.05</v>
      </c>
      <c r="E64" s="82"/>
      <c r="F64" s="83"/>
      <c r="G64" s="84"/>
      <c r="H64" s="85"/>
    </row>
    <row r="65" spans="1:8" ht="18.75" customHeight="1" x14ac:dyDescent="0.2">
      <c r="A65" s="65" t="s">
        <v>38</v>
      </c>
      <c r="B65" s="74">
        <v>35400</v>
      </c>
      <c r="C65" s="72">
        <v>35400</v>
      </c>
      <c r="E65" s="82"/>
      <c r="F65" s="83"/>
      <c r="G65" s="84"/>
      <c r="H65" s="85"/>
    </row>
    <row r="66" spans="1:8" ht="18.75" customHeight="1" x14ac:dyDescent="0.2">
      <c r="A66" s="65" t="s">
        <v>23</v>
      </c>
      <c r="B66" s="74">
        <v>270000</v>
      </c>
      <c r="C66" s="74">
        <v>270000</v>
      </c>
      <c r="E66" s="82"/>
      <c r="F66" s="83"/>
      <c r="G66" s="84"/>
      <c r="H66" s="85"/>
    </row>
    <row r="67" spans="1:8" ht="18.75" customHeight="1" x14ac:dyDescent="0.2">
      <c r="A67" s="65" t="s">
        <v>17</v>
      </c>
      <c r="B67" s="74">
        <v>22125</v>
      </c>
      <c r="C67" s="72">
        <v>22125</v>
      </c>
      <c r="E67" s="82"/>
      <c r="F67" s="83"/>
      <c r="G67" s="84"/>
      <c r="H67" s="85"/>
    </row>
    <row r="68" spans="1:8" ht="18.75" customHeight="1" x14ac:dyDescent="0.2">
      <c r="A68" s="65" t="s">
        <v>69</v>
      </c>
      <c r="B68" s="74">
        <v>112668.93</v>
      </c>
      <c r="C68" s="66">
        <v>0</v>
      </c>
      <c r="E68" s="82"/>
      <c r="F68" s="83"/>
      <c r="G68" s="84"/>
      <c r="H68" s="85"/>
    </row>
    <row r="69" spans="1:8" ht="18.75" customHeight="1" x14ac:dyDescent="0.2">
      <c r="A69" s="65" t="s">
        <v>62</v>
      </c>
      <c r="B69" s="74">
        <v>82000</v>
      </c>
      <c r="C69" s="66">
        <v>0</v>
      </c>
      <c r="E69" s="82"/>
      <c r="F69" s="83"/>
      <c r="G69" s="84"/>
      <c r="H69" s="85"/>
    </row>
    <row r="70" spans="1:8" ht="18.75" customHeight="1" x14ac:dyDescent="0.2">
      <c r="A70" s="65" t="s">
        <v>67</v>
      </c>
      <c r="B70" s="74">
        <v>111400</v>
      </c>
      <c r="C70" s="66">
        <v>0</v>
      </c>
      <c r="E70" s="82"/>
      <c r="F70" s="83"/>
      <c r="G70" s="84"/>
      <c r="H70" s="85"/>
    </row>
    <row r="71" spans="1:8" ht="18.75" customHeight="1" x14ac:dyDescent="0.2">
      <c r="A71" s="65" t="s">
        <v>12</v>
      </c>
      <c r="B71" s="74">
        <v>16661.599999999999</v>
      </c>
      <c r="C71" s="74">
        <v>16661.599999999999</v>
      </c>
      <c r="H71" s="85"/>
    </row>
    <row r="72" spans="1:8" ht="18.75" customHeight="1" x14ac:dyDescent="0.2">
      <c r="A72" s="65" t="s">
        <v>34</v>
      </c>
      <c r="B72" s="74">
        <v>31000.21</v>
      </c>
      <c r="C72" s="66">
        <v>25794.5</v>
      </c>
      <c r="E72" s="82"/>
      <c r="F72" s="83"/>
      <c r="G72" s="84"/>
      <c r="H72" s="85"/>
    </row>
    <row r="73" spans="1:8" ht="18.75" customHeight="1" x14ac:dyDescent="0.2">
      <c r="A73" s="67" t="s">
        <v>94</v>
      </c>
      <c r="B73" s="74">
        <v>0</v>
      </c>
      <c r="C73" s="72">
        <v>100064</v>
      </c>
      <c r="E73" s="82"/>
      <c r="F73" s="83"/>
      <c r="G73" s="84"/>
      <c r="H73" s="85"/>
    </row>
    <row r="74" spans="1:8" ht="18.75" customHeight="1" x14ac:dyDescent="0.2">
      <c r="A74" s="67" t="s">
        <v>29</v>
      </c>
      <c r="B74" s="74">
        <v>0</v>
      </c>
      <c r="C74" s="72">
        <v>188800</v>
      </c>
      <c r="E74" s="82"/>
      <c r="F74" s="83"/>
      <c r="G74" s="84"/>
      <c r="H74" s="85"/>
    </row>
    <row r="75" spans="1:8" ht="18.75" customHeight="1" x14ac:dyDescent="0.2">
      <c r="A75" s="67" t="s">
        <v>95</v>
      </c>
      <c r="B75" s="74">
        <v>0</v>
      </c>
      <c r="C75" s="72">
        <v>5841</v>
      </c>
      <c r="E75" s="82"/>
      <c r="F75" s="83"/>
      <c r="G75" s="84"/>
      <c r="H75" s="85"/>
    </row>
    <row r="76" spans="1:8" ht="18.75" customHeight="1" x14ac:dyDescent="0.2">
      <c r="A76" s="67"/>
      <c r="B76" s="74"/>
      <c r="C76" s="72"/>
      <c r="E76" s="82"/>
      <c r="F76" s="83"/>
      <c r="G76" s="84"/>
      <c r="H76" s="85"/>
    </row>
    <row r="77" spans="1:8" ht="18.75" customHeight="1" thickBot="1" x14ac:dyDescent="0.25">
      <c r="A77" s="67"/>
      <c r="B77" s="74"/>
      <c r="C77" s="72"/>
      <c r="E77" s="82"/>
      <c r="F77" s="83"/>
      <c r="G77" s="84"/>
      <c r="H77" s="85"/>
    </row>
    <row r="78" spans="1:8" ht="18.75" customHeight="1" x14ac:dyDescent="0.2">
      <c r="A78" s="141" t="s">
        <v>53</v>
      </c>
      <c r="B78" s="143">
        <v>2021</v>
      </c>
      <c r="C78" s="143">
        <v>2020</v>
      </c>
      <c r="E78" s="82"/>
      <c r="F78" s="83"/>
      <c r="G78" s="84"/>
      <c r="H78" s="85"/>
    </row>
    <row r="79" spans="1:8" ht="0.75" customHeight="1" thickBot="1" x14ac:dyDescent="0.25">
      <c r="A79" s="142"/>
      <c r="B79" s="144"/>
      <c r="C79" s="144"/>
      <c r="E79" s="82"/>
      <c r="F79" s="83"/>
      <c r="G79" s="84"/>
      <c r="H79" s="85"/>
    </row>
    <row r="80" spans="1:8" ht="18.75" customHeight="1" x14ac:dyDescent="0.2">
      <c r="A80" s="67" t="s">
        <v>96</v>
      </c>
      <c r="B80" s="74">
        <v>0</v>
      </c>
      <c r="C80" s="72">
        <v>31860</v>
      </c>
      <c r="E80" s="82"/>
      <c r="F80" s="83"/>
      <c r="G80" s="84"/>
      <c r="H80" s="85"/>
    </row>
    <row r="81" spans="1:8" ht="18.75" customHeight="1" x14ac:dyDescent="0.2">
      <c r="A81" s="67" t="s">
        <v>97</v>
      </c>
      <c r="B81" s="74">
        <v>0</v>
      </c>
      <c r="C81" s="72">
        <v>41123</v>
      </c>
      <c r="E81" s="82"/>
      <c r="F81" s="83"/>
      <c r="G81" s="84"/>
      <c r="H81" s="85"/>
    </row>
    <row r="82" spans="1:8" ht="18.75" customHeight="1" x14ac:dyDescent="0.2">
      <c r="A82" s="67" t="s">
        <v>51</v>
      </c>
      <c r="B82" s="74">
        <v>0</v>
      </c>
      <c r="C82" s="72">
        <v>14800</v>
      </c>
      <c r="E82" s="82"/>
      <c r="F82" s="83"/>
      <c r="G82" s="84"/>
      <c r="H82" s="85"/>
    </row>
    <row r="83" spans="1:8" ht="18.75" customHeight="1" x14ac:dyDescent="0.2">
      <c r="A83" s="67" t="s">
        <v>10</v>
      </c>
      <c r="B83" s="74">
        <v>0</v>
      </c>
      <c r="C83" s="72">
        <v>104312</v>
      </c>
      <c r="E83" s="82"/>
      <c r="F83" s="83"/>
      <c r="G83" s="84"/>
      <c r="H83" s="85"/>
    </row>
    <row r="84" spans="1:8" ht="18.75" customHeight="1" x14ac:dyDescent="0.2">
      <c r="A84" s="65" t="s">
        <v>88</v>
      </c>
      <c r="B84" s="74">
        <v>1770</v>
      </c>
      <c r="C84" s="66">
        <v>0</v>
      </c>
      <c r="E84" s="82"/>
      <c r="F84" s="83"/>
      <c r="G84" s="84"/>
      <c r="H84" s="85"/>
    </row>
    <row r="85" spans="1:8" ht="18.75" customHeight="1" x14ac:dyDescent="0.2">
      <c r="A85" s="65" t="s">
        <v>86</v>
      </c>
      <c r="B85" s="74">
        <v>240758.63</v>
      </c>
      <c r="C85" s="66">
        <v>0</v>
      </c>
      <c r="E85" s="82"/>
      <c r="F85" s="83"/>
      <c r="G85" s="84"/>
      <c r="H85" s="85"/>
    </row>
    <row r="86" spans="1:8" ht="18.75" customHeight="1" x14ac:dyDescent="0.2">
      <c r="A86" s="65" t="s">
        <v>65</v>
      </c>
      <c r="B86" s="74">
        <v>49560</v>
      </c>
      <c r="C86" s="66">
        <v>0</v>
      </c>
      <c r="E86" s="82"/>
      <c r="F86" s="83"/>
      <c r="G86" s="84"/>
      <c r="H86" s="85"/>
    </row>
    <row r="87" spans="1:8" ht="18.75" customHeight="1" x14ac:dyDescent="0.2">
      <c r="A87" s="65" t="s">
        <v>27</v>
      </c>
      <c r="B87" s="74">
        <v>83943.98</v>
      </c>
      <c r="C87" s="72">
        <v>17682.3</v>
      </c>
      <c r="E87" s="82"/>
      <c r="F87" s="83"/>
      <c r="G87" s="84"/>
      <c r="H87" s="85"/>
    </row>
    <row r="88" spans="1:8" ht="18.75" customHeight="1" x14ac:dyDescent="0.2">
      <c r="A88" s="65" t="s">
        <v>85</v>
      </c>
      <c r="B88" s="74">
        <v>1419000.03</v>
      </c>
      <c r="C88" s="66">
        <v>0</v>
      </c>
      <c r="E88" s="82"/>
      <c r="F88" s="83"/>
      <c r="G88" s="84"/>
      <c r="H88" s="85"/>
    </row>
    <row r="89" spans="1:8" ht="18.75" customHeight="1" x14ac:dyDescent="0.2">
      <c r="A89" s="65" t="s">
        <v>35</v>
      </c>
      <c r="B89" s="74">
        <v>113600</v>
      </c>
      <c r="C89" s="66">
        <v>0</v>
      </c>
      <c r="E89" s="82"/>
      <c r="F89" s="83"/>
      <c r="G89" s="84"/>
      <c r="H89" s="85"/>
    </row>
    <row r="90" spans="1:8" ht="18.75" customHeight="1" x14ac:dyDescent="0.2">
      <c r="A90" s="65" t="s">
        <v>78</v>
      </c>
      <c r="B90" s="74">
        <v>112100</v>
      </c>
      <c r="C90" s="66">
        <v>0</v>
      </c>
      <c r="E90" s="82"/>
      <c r="F90" s="83"/>
      <c r="G90" s="84"/>
      <c r="H90" s="85"/>
    </row>
    <row r="91" spans="1:8" ht="18.75" customHeight="1" x14ac:dyDescent="0.2">
      <c r="A91" s="65" t="s">
        <v>21</v>
      </c>
      <c r="B91" s="74">
        <v>915633.03</v>
      </c>
      <c r="C91" s="66">
        <v>890105.86</v>
      </c>
      <c r="E91" s="82"/>
      <c r="F91" s="83"/>
      <c r="G91" s="84"/>
      <c r="H91" s="85"/>
    </row>
    <row r="92" spans="1:8" ht="18.75" customHeight="1" x14ac:dyDescent="0.2">
      <c r="A92" s="75" t="s">
        <v>98</v>
      </c>
      <c r="B92" s="76">
        <f>SUM(B16:B91)-2021-2021</f>
        <v>22455446.907428004</v>
      </c>
      <c r="C92" s="76">
        <f>SUM(C16:C91)-2020-2020</f>
        <v>19975116.240000002</v>
      </c>
      <c r="E92" s="82"/>
      <c r="F92" s="83"/>
      <c r="G92" s="84"/>
      <c r="H92" s="85"/>
    </row>
    <row r="93" spans="1:8" ht="18.75" customHeight="1" x14ac:dyDescent="0.2">
      <c r="B93" s="79"/>
      <c r="C93" s="79"/>
    </row>
    <row r="95" spans="1:8" ht="18.75" customHeight="1" x14ac:dyDescent="0.2">
      <c r="B95" s="79"/>
      <c r="C95" s="79"/>
    </row>
    <row r="97" spans="2:3" ht="18.75" customHeight="1" x14ac:dyDescent="0.2">
      <c r="B97" s="79"/>
      <c r="C97" s="79"/>
    </row>
    <row r="98" spans="2:3" ht="18.75" customHeight="1" x14ac:dyDescent="0.2">
      <c r="B98" s="79"/>
      <c r="C98" s="79"/>
    </row>
    <row r="99" spans="2:3" ht="18.75" customHeight="1" x14ac:dyDescent="0.2">
      <c r="B99" s="86"/>
      <c r="C99" s="86"/>
    </row>
    <row r="110" spans="2:3" ht="18.75" customHeight="1" x14ac:dyDescent="0.2">
      <c r="B110" s="79"/>
      <c r="C110" s="79"/>
    </row>
    <row r="111" spans="2:3" ht="18.75" customHeight="1" x14ac:dyDescent="0.2">
      <c r="B111" s="79"/>
      <c r="C111" s="79"/>
    </row>
    <row r="112" spans="2:3" ht="18.75" customHeight="1" x14ac:dyDescent="0.2">
      <c r="B112" s="79"/>
      <c r="C112" s="79"/>
    </row>
    <row r="113" s="79" customFormat="1" ht="18.75" customHeight="1" x14ac:dyDescent="0.2"/>
    <row r="114" s="79" customFormat="1" ht="18.75" customHeight="1" x14ac:dyDescent="0.2"/>
    <row r="115" s="79" customFormat="1" ht="18.75" customHeight="1" x14ac:dyDescent="0.2"/>
    <row r="116" s="79" customFormat="1" ht="18.75" customHeight="1" x14ac:dyDescent="0.2"/>
    <row r="117" s="79" customFormat="1" ht="18.75" customHeight="1" x14ac:dyDescent="0.2"/>
    <row r="118" s="79" customFormat="1" ht="18.75" customHeight="1" x14ac:dyDescent="0.2"/>
    <row r="119" s="79" customFormat="1" ht="18.75" customHeight="1" x14ac:dyDescent="0.2"/>
    <row r="120" s="79" customFormat="1" ht="18.75" customHeight="1" x14ac:dyDescent="0.2"/>
    <row r="121" s="79" customFormat="1" ht="18.75" customHeight="1" x14ac:dyDescent="0.2"/>
    <row r="122" s="79" customFormat="1" ht="18.75" customHeight="1" x14ac:dyDescent="0.2"/>
    <row r="123" s="79" customFormat="1" ht="18.75" customHeight="1" x14ac:dyDescent="0.2"/>
    <row r="124" s="79" customFormat="1" ht="18.75" customHeight="1" x14ac:dyDescent="0.2"/>
    <row r="125" s="79" customFormat="1" ht="18.75" customHeight="1" x14ac:dyDescent="0.2"/>
    <row r="126" s="79" customFormat="1" ht="18.75" customHeight="1" x14ac:dyDescent="0.2"/>
    <row r="127" s="79" customFormat="1" ht="18.75" customHeight="1" x14ac:dyDescent="0.2"/>
    <row r="128" s="79" customFormat="1" ht="18.75" customHeight="1" x14ac:dyDescent="0.2"/>
    <row r="129" s="79" customFormat="1" ht="18.75" customHeight="1" x14ac:dyDescent="0.2"/>
    <row r="130" s="79" customFormat="1" ht="18.75" customHeight="1" x14ac:dyDescent="0.2"/>
    <row r="131" s="79" customFormat="1" ht="18.75" customHeight="1" x14ac:dyDescent="0.2"/>
    <row r="132" s="79" customFormat="1" ht="18.75" customHeight="1" x14ac:dyDescent="0.2"/>
    <row r="133" s="79" customFormat="1" ht="18.75" customHeight="1" x14ac:dyDescent="0.2"/>
    <row r="134" s="79" customFormat="1" ht="18.75" customHeight="1" x14ac:dyDescent="0.2"/>
    <row r="135" s="79" customFormat="1" ht="18.75" customHeight="1" x14ac:dyDescent="0.2"/>
    <row r="136" s="79" customFormat="1" ht="18.75" customHeight="1" x14ac:dyDescent="0.2"/>
    <row r="137" s="79" customFormat="1" ht="18.75" customHeight="1" x14ac:dyDescent="0.2"/>
    <row r="138" s="79" customFormat="1" ht="18.75" customHeight="1" x14ac:dyDescent="0.2"/>
    <row r="139" s="79" customFormat="1" ht="18.75" customHeight="1" x14ac:dyDescent="0.2"/>
    <row r="140" s="79" customFormat="1" ht="18.75" customHeight="1" x14ac:dyDescent="0.2"/>
    <row r="141" s="79" customFormat="1" ht="18.75" customHeight="1" x14ac:dyDescent="0.2"/>
    <row r="142" s="79" customFormat="1" ht="18.75" customHeight="1" x14ac:dyDescent="0.2"/>
    <row r="143" s="79" customFormat="1" ht="18.75" customHeight="1" x14ac:dyDescent="0.2"/>
    <row r="144" s="79" customFormat="1" ht="18.75" customHeight="1" x14ac:dyDescent="0.2"/>
    <row r="145" s="79" customFormat="1" ht="18.75" customHeight="1" x14ac:dyDescent="0.2"/>
    <row r="146" s="79" customFormat="1" ht="18.75" customHeight="1" x14ac:dyDescent="0.2"/>
    <row r="147" s="79" customFormat="1" ht="18.75" customHeight="1" x14ac:dyDescent="0.2"/>
    <row r="148" s="79" customFormat="1" ht="18.75" customHeight="1" x14ac:dyDescent="0.2"/>
    <row r="149" s="79" customFormat="1" ht="18.75" customHeight="1" x14ac:dyDescent="0.2"/>
    <row r="150" s="79" customFormat="1" ht="18.75" customHeight="1" x14ac:dyDescent="0.2"/>
    <row r="151" s="79" customFormat="1" ht="18.75" customHeight="1" x14ac:dyDescent="0.2"/>
    <row r="152" s="79" customFormat="1" ht="18.75" customHeight="1" x14ac:dyDescent="0.2"/>
    <row r="153" s="79" customFormat="1" ht="18.75" customHeight="1" x14ac:dyDescent="0.2"/>
    <row r="154" s="79" customFormat="1" ht="18.75" customHeight="1" x14ac:dyDescent="0.2"/>
    <row r="155" s="79" customFormat="1" ht="18.75" customHeight="1" x14ac:dyDescent="0.2"/>
    <row r="156" s="79" customFormat="1" ht="18.75" customHeight="1" x14ac:dyDescent="0.2"/>
    <row r="157" s="79" customFormat="1" ht="18.75" customHeight="1" x14ac:dyDescent="0.2"/>
    <row r="158" s="79" customFormat="1" ht="18.75" customHeight="1" x14ac:dyDescent="0.2"/>
    <row r="159" s="79" customFormat="1" ht="18.75" customHeight="1" x14ac:dyDescent="0.2"/>
    <row r="160" s="79" customFormat="1" ht="18.75" customHeight="1" x14ac:dyDescent="0.2"/>
    <row r="161" s="79" customFormat="1" ht="18.75" customHeight="1" x14ac:dyDescent="0.2"/>
    <row r="162" s="79" customFormat="1" ht="18.75" customHeight="1" x14ac:dyDescent="0.2"/>
    <row r="163" s="79" customFormat="1" ht="18.75" customHeight="1" x14ac:dyDescent="0.2"/>
    <row r="164" s="79" customFormat="1" ht="18.75" customHeight="1" x14ac:dyDescent="0.2"/>
    <row r="165" s="79" customFormat="1" ht="18.75" customHeight="1" x14ac:dyDescent="0.2"/>
    <row r="166" s="79" customFormat="1" ht="18.75" customHeight="1" x14ac:dyDescent="0.2"/>
    <row r="167" s="79" customFormat="1" ht="18.75" customHeight="1" x14ac:dyDescent="0.2"/>
    <row r="168" s="79" customFormat="1" ht="18.75" customHeight="1" x14ac:dyDescent="0.2"/>
    <row r="169" s="79" customFormat="1" ht="18.75" customHeight="1" x14ac:dyDescent="0.2"/>
    <row r="170" s="79" customFormat="1" ht="18.75" customHeight="1" x14ac:dyDescent="0.2"/>
    <row r="171" s="79" customFormat="1" ht="18.75" customHeight="1" x14ac:dyDescent="0.2"/>
    <row r="172" s="79" customFormat="1" ht="18.75" customHeight="1" x14ac:dyDescent="0.2"/>
    <row r="173" s="79" customFormat="1" ht="18.75" customHeight="1" x14ac:dyDescent="0.2"/>
    <row r="174" s="79" customFormat="1" ht="18.75" customHeight="1" x14ac:dyDescent="0.2"/>
    <row r="175" s="79" customFormat="1" ht="18.75" customHeight="1" x14ac:dyDescent="0.2"/>
    <row r="176" s="79" customFormat="1" ht="18.75" customHeight="1" x14ac:dyDescent="0.2"/>
    <row r="177" s="79" customFormat="1" ht="18.75" customHeight="1" x14ac:dyDescent="0.2"/>
    <row r="178" s="79" customFormat="1" ht="18.75" customHeight="1" x14ac:dyDescent="0.2"/>
    <row r="179" s="79" customFormat="1" ht="18.75" customHeight="1" x14ac:dyDescent="0.2"/>
    <row r="180" s="79" customFormat="1" ht="18.75" customHeight="1" x14ac:dyDescent="0.2"/>
    <row r="181" s="79" customFormat="1" ht="18.75" customHeight="1" x14ac:dyDescent="0.2"/>
    <row r="182" s="79" customFormat="1" ht="18.75" customHeight="1" x14ac:dyDescent="0.2"/>
    <row r="183" s="79" customFormat="1" ht="18.75" customHeight="1" x14ac:dyDescent="0.2"/>
    <row r="184" s="79" customFormat="1" ht="18.75" customHeight="1" x14ac:dyDescent="0.2"/>
    <row r="185" s="79" customFormat="1" ht="18.75" customHeight="1" x14ac:dyDescent="0.2"/>
    <row r="186" s="79" customFormat="1" ht="18.75" customHeight="1" x14ac:dyDescent="0.2"/>
    <row r="187" s="79" customFormat="1" ht="18.75" customHeight="1" x14ac:dyDescent="0.2"/>
    <row r="188" s="79" customFormat="1" ht="18.75" customHeight="1" x14ac:dyDescent="0.2"/>
    <row r="189" s="79" customFormat="1" ht="18.75" customHeight="1" x14ac:dyDescent="0.2"/>
    <row r="190" s="79" customFormat="1" ht="18.75" customHeight="1" x14ac:dyDescent="0.2"/>
    <row r="191" s="79" customFormat="1" ht="18.75" customHeight="1" x14ac:dyDescent="0.2"/>
    <row r="192" s="79" customFormat="1" ht="18.75" customHeight="1" x14ac:dyDescent="0.2"/>
    <row r="193" s="79" customFormat="1" ht="18.75" customHeight="1" x14ac:dyDescent="0.2"/>
    <row r="194" s="79" customFormat="1" ht="18.75" customHeight="1" x14ac:dyDescent="0.2"/>
    <row r="195" s="79" customFormat="1" ht="18.75" customHeight="1" x14ac:dyDescent="0.2"/>
    <row r="196" s="79" customFormat="1" ht="18.75" customHeight="1" x14ac:dyDescent="0.2"/>
    <row r="197" s="79" customFormat="1" ht="18.75" customHeight="1" x14ac:dyDescent="0.2"/>
    <row r="198" s="79" customFormat="1" ht="18.75" customHeight="1" x14ac:dyDescent="0.2"/>
    <row r="199" s="79" customFormat="1" ht="18.75" customHeight="1" x14ac:dyDescent="0.2"/>
    <row r="200" s="79" customFormat="1" ht="18.75" customHeight="1" x14ac:dyDescent="0.2"/>
    <row r="201" s="79" customFormat="1" ht="18.75" customHeight="1" x14ac:dyDescent="0.2"/>
    <row r="202" s="79" customFormat="1" ht="18.75" customHeight="1" x14ac:dyDescent="0.2"/>
    <row r="203" s="79" customFormat="1" ht="18.75" customHeight="1" x14ac:dyDescent="0.2"/>
    <row r="204" s="79" customFormat="1" ht="18.75" customHeight="1" x14ac:dyDescent="0.2"/>
    <row r="205" s="79" customFormat="1" ht="18.75" customHeight="1" x14ac:dyDescent="0.2"/>
    <row r="206" s="79" customFormat="1" ht="18.75" customHeight="1" x14ac:dyDescent="0.2"/>
    <row r="207" s="79" customFormat="1" ht="18.75" customHeight="1" x14ac:dyDescent="0.2"/>
    <row r="208" s="79" customFormat="1" ht="18.75" customHeight="1" x14ac:dyDescent="0.2"/>
    <row r="209" s="79" customFormat="1" ht="18.75" customHeight="1" x14ac:dyDescent="0.2"/>
    <row r="210" s="79" customFormat="1" ht="18.75" customHeight="1" x14ac:dyDescent="0.2"/>
    <row r="211" s="79" customFormat="1" ht="18.75" customHeight="1" x14ac:dyDescent="0.2"/>
    <row r="212" s="79" customFormat="1" ht="18.75" customHeight="1" x14ac:dyDescent="0.2"/>
    <row r="213" s="79" customFormat="1" ht="18.75" customHeight="1" x14ac:dyDescent="0.2"/>
    <row r="214" s="79" customFormat="1" ht="18.75" customHeight="1" x14ac:dyDescent="0.2"/>
    <row r="215" s="79" customFormat="1" ht="18.75" customHeight="1" x14ac:dyDescent="0.2"/>
    <row r="216" s="79" customFormat="1" ht="18.75" customHeight="1" x14ac:dyDescent="0.2"/>
    <row r="217" s="79" customFormat="1" ht="18.75" customHeight="1" x14ac:dyDescent="0.2"/>
    <row r="218" s="79" customFormat="1" ht="18.75" customHeight="1" x14ac:dyDescent="0.2"/>
    <row r="219" s="79" customFormat="1" ht="18.75" customHeight="1" x14ac:dyDescent="0.2"/>
    <row r="220" s="79" customFormat="1" ht="18.75" customHeight="1" x14ac:dyDescent="0.2"/>
    <row r="221" s="79" customFormat="1" ht="18.75" customHeight="1" x14ac:dyDescent="0.2"/>
    <row r="226" s="79" customFormat="1" ht="18.75" customHeight="1" x14ac:dyDescent="0.2"/>
    <row r="227" s="79" customFormat="1" ht="18.75" customHeight="1" x14ac:dyDescent="0.2"/>
    <row r="228" s="79" customFormat="1" ht="18.75" customHeight="1" x14ac:dyDescent="0.2"/>
    <row r="229" s="79" customFormat="1" ht="18.75" customHeight="1" x14ac:dyDescent="0.2"/>
    <row r="230" s="79" customFormat="1" ht="18.75" customHeight="1" x14ac:dyDescent="0.2"/>
    <row r="231" s="79" customFormat="1" ht="18.75" customHeight="1" x14ac:dyDescent="0.2"/>
    <row r="232" s="79" customFormat="1" ht="18.75" customHeight="1" x14ac:dyDescent="0.2"/>
    <row r="233" s="79" customFormat="1" ht="18.75" customHeight="1" x14ac:dyDescent="0.2"/>
    <row r="234" s="79" customFormat="1" ht="18.75" customHeight="1" x14ac:dyDescent="0.2"/>
    <row r="235" s="79" customFormat="1" ht="18.75" customHeight="1" x14ac:dyDescent="0.2"/>
    <row r="236" s="79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1"/>
      <c r="B9" s="21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1"/>
      <c r="B13" s="21"/>
    </row>
    <row r="14" spans="1:4" ht="19.5" customHeight="1" thickBot="1" x14ac:dyDescent="0.25"/>
    <row r="15" spans="1:4" ht="26.25" customHeight="1" x14ac:dyDescent="0.2">
      <c r="A15" s="147" t="s">
        <v>0</v>
      </c>
      <c r="B15" s="149" t="s">
        <v>2</v>
      </c>
      <c r="C15" s="145" t="s">
        <v>5</v>
      </c>
    </row>
    <row r="16" spans="1:4" ht="15" thickBot="1" x14ac:dyDescent="0.25">
      <c r="A16" s="148"/>
      <c r="B16" s="150"/>
      <c r="C16" s="146"/>
    </row>
    <row r="17" spans="1:3" ht="28.5" customHeight="1" x14ac:dyDescent="0.2">
      <c r="A17" s="10">
        <v>41641</v>
      </c>
      <c r="B17" s="11" t="s">
        <v>8</v>
      </c>
      <c r="C17" s="19">
        <v>11600</v>
      </c>
    </row>
    <row r="18" spans="1:3" ht="28.5" customHeight="1" x14ac:dyDescent="0.2">
      <c r="A18" s="10">
        <v>41671</v>
      </c>
      <c r="B18" s="11" t="s">
        <v>8</v>
      </c>
      <c r="C18" s="19">
        <v>11600</v>
      </c>
    </row>
    <row r="19" spans="1:3" s="20" customFormat="1" ht="28.5" customHeight="1" x14ac:dyDescent="0.2">
      <c r="A19" s="10">
        <v>41699</v>
      </c>
      <c r="B19" s="11" t="s">
        <v>8</v>
      </c>
      <c r="C19" s="19">
        <v>11600</v>
      </c>
    </row>
    <row r="20" spans="1:3" s="20" customFormat="1" ht="28.5" customHeight="1" x14ac:dyDescent="0.2">
      <c r="A20" s="10">
        <v>41730</v>
      </c>
      <c r="B20" s="16" t="s">
        <v>8</v>
      </c>
      <c r="C20" s="19">
        <v>11600</v>
      </c>
    </row>
    <row r="21" spans="1:3" ht="28.5" customHeight="1" x14ac:dyDescent="0.2">
      <c r="A21" s="10">
        <v>41760</v>
      </c>
      <c r="B21" s="16" t="s">
        <v>8</v>
      </c>
      <c r="C21" s="19">
        <v>11600</v>
      </c>
    </row>
    <row r="22" spans="1:3" ht="28.5" customHeight="1" x14ac:dyDescent="0.2">
      <c r="A22" s="10">
        <v>41791</v>
      </c>
      <c r="B22" s="16" t="s">
        <v>8</v>
      </c>
      <c r="C22" s="19">
        <v>11600</v>
      </c>
    </row>
    <row r="23" spans="1:3" ht="28.5" customHeight="1" x14ac:dyDescent="0.2">
      <c r="A23" s="10">
        <v>41822</v>
      </c>
      <c r="B23" s="16" t="s">
        <v>8</v>
      </c>
      <c r="C23" s="19">
        <v>11600</v>
      </c>
    </row>
    <row r="24" spans="1:3" ht="28.5" customHeight="1" x14ac:dyDescent="0.2">
      <c r="A24" s="10">
        <v>41852</v>
      </c>
      <c r="B24" s="16" t="s">
        <v>8</v>
      </c>
      <c r="C24" s="19">
        <v>11600</v>
      </c>
    </row>
    <row r="25" spans="1:3" ht="28.5" customHeight="1" x14ac:dyDescent="0.2">
      <c r="A25" s="17">
        <v>41885</v>
      </c>
      <c r="B25" s="16" t="s">
        <v>8</v>
      </c>
      <c r="C25" s="19">
        <v>11600</v>
      </c>
    </row>
    <row r="26" spans="1:3" ht="28.5" customHeight="1" x14ac:dyDescent="0.2">
      <c r="A26" s="17">
        <v>41908</v>
      </c>
      <c r="B26" s="16" t="s">
        <v>12</v>
      </c>
      <c r="C26" s="19">
        <v>16661.599999999999</v>
      </c>
    </row>
    <row r="27" spans="1:3" ht="28.5" customHeight="1" x14ac:dyDescent="0.2">
      <c r="A27" s="17">
        <v>41913</v>
      </c>
      <c r="B27" s="16" t="s">
        <v>8</v>
      </c>
      <c r="C27" s="19">
        <v>11600</v>
      </c>
    </row>
    <row r="28" spans="1:3" ht="28.5" customHeight="1" x14ac:dyDescent="0.2">
      <c r="A28" s="17">
        <v>41944</v>
      </c>
      <c r="B28" s="16" t="s">
        <v>8</v>
      </c>
      <c r="C28" s="19">
        <v>11600</v>
      </c>
    </row>
    <row r="29" spans="1:3" ht="28.5" customHeight="1" x14ac:dyDescent="0.2">
      <c r="A29" s="17">
        <v>41974</v>
      </c>
      <c r="B29" s="16" t="s">
        <v>8</v>
      </c>
      <c r="C29" s="19">
        <v>11600</v>
      </c>
    </row>
    <row r="30" spans="1:3" ht="28.5" customHeight="1" x14ac:dyDescent="0.2">
      <c r="A30" s="17">
        <v>42006</v>
      </c>
      <c r="B30" s="16" t="s">
        <v>8</v>
      </c>
      <c r="C30" s="19">
        <v>11600</v>
      </c>
    </row>
    <row r="31" spans="1:3" ht="28.5" customHeight="1" x14ac:dyDescent="0.2">
      <c r="A31" s="17">
        <v>42037</v>
      </c>
      <c r="B31" s="16" t="s">
        <v>8</v>
      </c>
      <c r="C31" s="19">
        <v>11600</v>
      </c>
    </row>
    <row r="32" spans="1:3" ht="28.5" customHeight="1" x14ac:dyDescent="0.2">
      <c r="A32" s="17">
        <v>42065</v>
      </c>
      <c r="B32" s="16" t="s">
        <v>8</v>
      </c>
      <c r="C32" s="19">
        <v>11600</v>
      </c>
    </row>
    <row r="33" spans="1:3" ht="28.5" customHeight="1" x14ac:dyDescent="0.2">
      <c r="A33" s="17">
        <v>42100</v>
      </c>
      <c r="B33" s="16" t="s">
        <v>8</v>
      </c>
      <c r="C33" s="19">
        <v>11600</v>
      </c>
    </row>
    <row r="34" spans="1:3" ht="28.5" customHeight="1" x14ac:dyDescent="0.2">
      <c r="A34" s="17">
        <v>42125</v>
      </c>
      <c r="B34" s="16" t="s">
        <v>8</v>
      </c>
      <c r="C34" s="19">
        <v>11600</v>
      </c>
    </row>
    <row r="35" spans="1:3" ht="28.5" customHeight="1" x14ac:dyDescent="0.2">
      <c r="A35" s="17">
        <v>42156</v>
      </c>
      <c r="B35" s="16" t="s">
        <v>8</v>
      </c>
      <c r="C35" s="19">
        <v>11600</v>
      </c>
    </row>
    <row r="36" spans="1:3" ht="28.5" customHeight="1" x14ac:dyDescent="0.2">
      <c r="A36" s="17">
        <v>43070</v>
      </c>
      <c r="B36" s="16" t="s">
        <v>10</v>
      </c>
      <c r="C36" s="19">
        <v>104312</v>
      </c>
    </row>
    <row r="37" spans="1:3" ht="28.5" customHeight="1" x14ac:dyDescent="0.2">
      <c r="A37" s="17">
        <v>43467</v>
      </c>
      <c r="B37" s="16" t="s">
        <v>11</v>
      </c>
      <c r="C37" s="19">
        <v>54783.27</v>
      </c>
    </row>
    <row r="38" spans="1:3" ht="28.5" customHeight="1" x14ac:dyDescent="0.2">
      <c r="A38" s="17">
        <v>43467</v>
      </c>
      <c r="B38" s="16" t="s">
        <v>11</v>
      </c>
      <c r="C38" s="19">
        <v>13775</v>
      </c>
    </row>
    <row r="39" spans="1:3" ht="28.5" customHeight="1" x14ac:dyDescent="0.2">
      <c r="A39" s="17">
        <v>43500</v>
      </c>
      <c r="B39" s="16" t="s">
        <v>11</v>
      </c>
      <c r="C39" s="19">
        <v>54783.27</v>
      </c>
    </row>
    <row r="40" spans="1:3" s="20" customFormat="1" ht="28.5" customHeight="1" x14ac:dyDescent="0.2">
      <c r="A40" s="17">
        <v>43500</v>
      </c>
      <c r="B40" s="16" t="s">
        <v>11</v>
      </c>
      <c r="C40" s="19">
        <v>13775</v>
      </c>
    </row>
    <row r="41" spans="1:3" ht="28.5" customHeight="1" x14ac:dyDescent="0.2">
      <c r="A41" s="17">
        <v>43528</v>
      </c>
      <c r="B41" s="16" t="s">
        <v>11</v>
      </c>
      <c r="C41" s="19">
        <v>54783.27</v>
      </c>
    </row>
    <row r="42" spans="1:3" ht="28.5" customHeight="1" x14ac:dyDescent="0.2">
      <c r="A42" s="17">
        <v>43528</v>
      </c>
      <c r="B42" s="16" t="s">
        <v>11</v>
      </c>
      <c r="C42" s="19">
        <v>13775</v>
      </c>
    </row>
    <row r="43" spans="1:3" ht="28.5" customHeight="1" x14ac:dyDescent="0.2">
      <c r="A43" s="17">
        <v>43556</v>
      </c>
      <c r="B43" s="16" t="s">
        <v>11</v>
      </c>
      <c r="C43" s="19">
        <v>13775</v>
      </c>
    </row>
    <row r="44" spans="1:3" ht="28.5" customHeight="1" x14ac:dyDescent="0.2">
      <c r="A44" s="17">
        <v>43556</v>
      </c>
      <c r="B44" s="16" t="s">
        <v>11</v>
      </c>
      <c r="C44" s="19">
        <v>58618.1</v>
      </c>
    </row>
    <row r="45" spans="1:3" ht="28.5" customHeight="1" x14ac:dyDescent="0.2">
      <c r="A45" s="17">
        <v>43566</v>
      </c>
      <c r="B45" s="16" t="s">
        <v>16</v>
      </c>
      <c r="C45" s="19">
        <v>755.2</v>
      </c>
    </row>
    <row r="46" spans="1:3" ht="28.5" customHeight="1" x14ac:dyDescent="0.2">
      <c r="A46" s="17">
        <v>43586</v>
      </c>
      <c r="B46" s="16" t="s">
        <v>11</v>
      </c>
      <c r="C46" s="19">
        <v>13775</v>
      </c>
    </row>
    <row r="47" spans="1:3" ht="28.5" customHeight="1" x14ac:dyDescent="0.2">
      <c r="A47" s="17">
        <v>43586</v>
      </c>
      <c r="B47" s="16" t="s">
        <v>11</v>
      </c>
      <c r="C47" s="19">
        <v>58618.1</v>
      </c>
    </row>
    <row r="48" spans="1:3" ht="28.5" customHeight="1" x14ac:dyDescent="0.2">
      <c r="A48" s="17">
        <v>43617</v>
      </c>
      <c r="B48" s="16" t="s">
        <v>11</v>
      </c>
      <c r="C48" s="19">
        <v>13775</v>
      </c>
    </row>
    <row r="49" spans="1:3" ht="28.5" customHeight="1" x14ac:dyDescent="0.2">
      <c r="A49" s="17">
        <v>43619</v>
      </c>
      <c r="B49" s="16" t="s">
        <v>11</v>
      </c>
      <c r="C49" s="19">
        <v>58618.1</v>
      </c>
    </row>
    <row r="50" spans="1:3" ht="28.5" customHeight="1" x14ac:dyDescent="0.2">
      <c r="A50" s="17">
        <v>43648</v>
      </c>
      <c r="B50" s="16" t="s">
        <v>11</v>
      </c>
      <c r="C50" s="19">
        <v>13775</v>
      </c>
    </row>
    <row r="51" spans="1:3" ht="28.5" customHeight="1" x14ac:dyDescent="0.2">
      <c r="A51" s="17">
        <v>43648</v>
      </c>
      <c r="B51" s="16" t="s">
        <v>11</v>
      </c>
      <c r="C51" s="19">
        <v>58618.1</v>
      </c>
    </row>
    <row r="52" spans="1:3" ht="28.5" customHeight="1" x14ac:dyDescent="0.2">
      <c r="A52" s="17">
        <v>43679</v>
      </c>
      <c r="B52" s="16" t="s">
        <v>11</v>
      </c>
      <c r="C52" s="19">
        <v>58618.1</v>
      </c>
    </row>
    <row r="53" spans="1:3" ht="28.5" customHeight="1" x14ac:dyDescent="0.2">
      <c r="A53" s="17">
        <v>43679</v>
      </c>
      <c r="B53" s="16" t="s">
        <v>11</v>
      </c>
      <c r="C53" s="19">
        <v>13775</v>
      </c>
    </row>
    <row r="54" spans="1:3" s="24" customFormat="1" ht="28.5" customHeight="1" x14ac:dyDescent="0.2">
      <c r="A54" s="17">
        <v>43711</v>
      </c>
      <c r="B54" s="16" t="s">
        <v>11</v>
      </c>
      <c r="C54" s="19">
        <v>58618.1</v>
      </c>
    </row>
    <row r="55" spans="1:3" s="24" customFormat="1" ht="28.5" customHeight="1" x14ac:dyDescent="0.2">
      <c r="A55" s="17">
        <v>43711</v>
      </c>
      <c r="B55" s="16" t="s">
        <v>11</v>
      </c>
      <c r="C55" s="19">
        <v>13775</v>
      </c>
    </row>
    <row r="56" spans="1:3" s="24" customFormat="1" ht="28.5" customHeight="1" x14ac:dyDescent="0.2">
      <c r="A56" s="17">
        <v>43712</v>
      </c>
      <c r="B56" s="16" t="s">
        <v>17</v>
      </c>
      <c r="C56" s="19">
        <v>22125</v>
      </c>
    </row>
    <row r="57" spans="1:3" ht="28.5" customHeight="1" x14ac:dyDescent="0.2">
      <c r="A57" s="17">
        <v>43740</v>
      </c>
      <c r="B57" s="16" t="s">
        <v>11</v>
      </c>
      <c r="C57" s="19">
        <v>58618.1</v>
      </c>
    </row>
    <row r="58" spans="1:3" s="24" customFormat="1" ht="28.5" customHeight="1" x14ac:dyDescent="0.2">
      <c r="A58" s="17">
        <v>43740</v>
      </c>
      <c r="B58" s="16" t="s">
        <v>11</v>
      </c>
      <c r="C58" s="19">
        <v>13775</v>
      </c>
    </row>
    <row r="59" spans="1:3" s="20" customFormat="1" ht="28.5" customHeight="1" x14ac:dyDescent="0.2">
      <c r="A59" s="17">
        <v>43770</v>
      </c>
      <c r="B59" s="16" t="s">
        <v>11</v>
      </c>
      <c r="C59" s="19">
        <v>13775</v>
      </c>
    </row>
    <row r="60" spans="1:3" ht="28.5" customHeight="1" x14ac:dyDescent="0.2">
      <c r="A60" s="17">
        <v>43770</v>
      </c>
      <c r="B60" s="16" t="s">
        <v>11</v>
      </c>
      <c r="C60" s="19">
        <v>58618.1</v>
      </c>
    </row>
    <row r="61" spans="1:3" ht="28.5" customHeight="1" x14ac:dyDescent="0.2">
      <c r="A61" s="17">
        <v>43801</v>
      </c>
      <c r="B61" s="16" t="s">
        <v>11</v>
      </c>
      <c r="C61" s="19">
        <v>58618.1</v>
      </c>
    </row>
    <row r="62" spans="1:3" ht="28.5" customHeight="1" x14ac:dyDescent="0.2">
      <c r="A62" s="17">
        <v>43801</v>
      </c>
      <c r="B62" s="16" t="s">
        <v>11</v>
      </c>
      <c r="C62" s="19">
        <v>13775</v>
      </c>
    </row>
    <row r="63" spans="1:3" ht="28.5" customHeight="1" x14ac:dyDescent="0.2">
      <c r="A63" s="17">
        <v>43805</v>
      </c>
      <c r="B63" s="16" t="s">
        <v>18</v>
      </c>
      <c r="C63" s="19">
        <f>6010607.25-29500</f>
        <v>5981107.25</v>
      </c>
    </row>
    <row r="64" spans="1:3" ht="28.5" customHeight="1" x14ac:dyDescent="0.2">
      <c r="A64" s="17">
        <v>43805</v>
      </c>
      <c r="B64" s="16" t="s">
        <v>18</v>
      </c>
      <c r="C64" s="19">
        <v>193255.87</v>
      </c>
    </row>
    <row r="65" spans="1:3" ht="28.5" customHeight="1" x14ac:dyDescent="0.2">
      <c r="A65" s="17">
        <v>43831</v>
      </c>
      <c r="B65" s="16" t="s">
        <v>11</v>
      </c>
      <c r="C65" s="19">
        <v>13775</v>
      </c>
    </row>
    <row r="66" spans="1:3" ht="28.5" customHeight="1" x14ac:dyDescent="0.2">
      <c r="A66" s="17">
        <v>43831</v>
      </c>
      <c r="B66" s="16" t="s">
        <v>11</v>
      </c>
      <c r="C66" s="19">
        <v>58618.1</v>
      </c>
    </row>
    <row r="67" spans="1:3" ht="28.5" customHeight="1" x14ac:dyDescent="0.2">
      <c r="A67" s="17">
        <v>43852</v>
      </c>
      <c r="B67" s="16" t="s">
        <v>26</v>
      </c>
      <c r="C67" s="19">
        <v>29500</v>
      </c>
    </row>
    <row r="68" spans="1:3" ht="28.5" customHeight="1" x14ac:dyDescent="0.2">
      <c r="A68" s="17">
        <v>43864</v>
      </c>
      <c r="B68" s="16" t="s">
        <v>11</v>
      </c>
      <c r="C68" s="19">
        <v>13775</v>
      </c>
    </row>
    <row r="69" spans="1:3" ht="28.5" customHeight="1" x14ac:dyDescent="0.2">
      <c r="A69" s="17">
        <v>43864</v>
      </c>
      <c r="B69" s="16" t="s">
        <v>11</v>
      </c>
      <c r="C69" s="19">
        <v>58618.1</v>
      </c>
    </row>
    <row r="70" spans="1:3" ht="28.5" customHeight="1" x14ac:dyDescent="0.2">
      <c r="A70" s="17">
        <v>43891</v>
      </c>
      <c r="B70" s="16" t="s">
        <v>25</v>
      </c>
      <c r="C70" s="18">
        <v>11734.86</v>
      </c>
    </row>
    <row r="71" spans="1:3" ht="28.5" customHeight="1" x14ac:dyDescent="0.2">
      <c r="A71" s="17">
        <v>43892</v>
      </c>
      <c r="B71" s="16" t="s">
        <v>11</v>
      </c>
      <c r="C71" s="19">
        <v>58618.1</v>
      </c>
    </row>
    <row r="72" spans="1:3" ht="28.5" customHeight="1" x14ac:dyDescent="0.2">
      <c r="A72" s="17">
        <v>43892</v>
      </c>
      <c r="B72" s="16" t="s">
        <v>11</v>
      </c>
      <c r="C72" s="19">
        <v>13775</v>
      </c>
    </row>
    <row r="73" spans="1:3" ht="28.5" customHeight="1" x14ac:dyDescent="0.2">
      <c r="A73" s="17">
        <v>43893</v>
      </c>
      <c r="B73" s="16" t="s">
        <v>34</v>
      </c>
      <c r="C73" s="19">
        <v>20074.96</v>
      </c>
    </row>
    <row r="74" spans="1:3" ht="28.5" customHeight="1" x14ac:dyDescent="0.2">
      <c r="A74" s="17">
        <v>43893</v>
      </c>
      <c r="B74" s="16" t="s">
        <v>34</v>
      </c>
      <c r="C74" s="19">
        <v>5719.54</v>
      </c>
    </row>
    <row r="75" spans="1:3" ht="28.5" customHeight="1" x14ac:dyDescent="0.2">
      <c r="A75" s="17">
        <v>43897</v>
      </c>
      <c r="B75" s="11" t="s">
        <v>24</v>
      </c>
      <c r="C75" s="12">
        <v>62245</v>
      </c>
    </row>
    <row r="76" spans="1:3" ht="28.5" customHeight="1" x14ac:dyDescent="0.2">
      <c r="A76" s="17">
        <v>43900</v>
      </c>
      <c r="B76" s="11" t="s">
        <v>28</v>
      </c>
      <c r="C76" s="12">
        <v>9954.8700000000008</v>
      </c>
    </row>
    <row r="77" spans="1:3" s="24" customFormat="1" ht="28.5" customHeight="1" x14ac:dyDescent="0.2">
      <c r="A77" s="17">
        <v>43900</v>
      </c>
      <c r="B77" s="11" t="s">
        <v>21</v>
      </c>
      <c r="C77" s="12">
        <v>39200</v>
      </c>
    </row>
    <row r="78" spans="1:3" ht="28.5" customHeight="1" x14ac:dyDescent="0.2">
      <c r="A78" s="17">
        <v>43902</v>
      </c>
      <c r="B78" s="11" t="s">
        <v>46</v>
      </c>
      <c r="C78" s="12">
        <v>128835.17</v>
      </c>
    </row>
    <row r="79" spans="1:3" ht="28.5" customHeight="1" x14ac:dyDescent="0.2">
      <c r="A79" s="17">
        <v>43903</v>
      </c>
      <c r="B79" s="11" t="s">
        <v>44</v>
      </c>
      <c r="C79" s="28">
        <v>13216</v>
      </c>
    </row>
    <row r="80" spans="1:3" ht="28.5" customHeight="1" x14ac:dyDescent="0.2">
      <c r="A80" s="17">
        <v>43906</v>
      </c>
      <c r="B80" s="11" t="s">
        <v>36</v>
      </c>
      <c r="C80" s="12">
        <v>31995.94</v>
      </c>
    </row>
    <row r="81" spans="1:8" ht="28.5" customHeight="1" x14ac:dyDescent="0.2">
      <c r="A81" s="17">
        <v>43906</v>
      </c>
      <c r="B81" s="11" t="s">
        <v>45</v>
      </c>
      <c r="C81" s="12">
        <v>49161.04</v>
      </c>
    </row>
    <row r="82" spans="1:8" x14ac:dyDescent="0.2">
      <c r="A82" s="17">
        <v>43907</v>
      </c>
      <c r="B82" s="11" t="s">
        <v>32</v>
      </c>
      <c r="C82" s="12">
        <v>4625.6000000000004</v>
      </c>
    </row>
    <row r="83" spans="1:8" ht="28.5" customHeight="1" x14ac:dyDescent="0.2">
      <c r="A83" s="17">
        <v>43908</v>
      </c>
      <c r="B83" s="11" t="s">
        <v>43</v>
      </c>
      <c r="C83" s="12">
        <v>9392.7999999999993</v>
      </c>
    </row>
    <row r="84" spans="1:8" ht="28.5" customHeight="1" x14ac:dyDescent="0.2">
      <c r="A84" s="17">
        <v>43913</v>
      </c>
      <c r="B84" s="11" t="s">
        <v>47</v>
      </c>
      <c r="C84" s="12">
        <v>33299.699999999997</v>
      </c>
    </row>
    <row r="85" spans="1:8" ht="28.5" customHeight="1" x14ac:dyDescent="0.2">
      <c r="A85" s="17">
        <v>43917</v>
      </c>
      <c r="B85" s="16" t="s">
        <v>24</v>
      </c>
      <c r="C85" s="19">
        <v>97350</v>
      </c>
    </row>
    <row r="86" spans="1:8" ht="28.5" customHeight="1" x14ac:dyDescent="0.2">
      <c r="A86" s="17">
        <v>43918</v>
      </c>
      <c r="B86" s="11" t="s">
        <v>30</v>
      </c>
      <c r="C86" s="12">
        <v>4147</v>
      </c>
    </row>
    <row r="87" spans="1:8" ht="28.5" customHeight="1" x14ac:dyDescent="0.2">
      <c r="A87" s="17">
        <v>43918</v>
      </c>
      <c r="B87" s="16" t="s">
        <v>30</v>
      </c>
      <c r="C87" s="19">
        <v>137534.56</v>
      </c>
    </row>
    <row r="88" spans="1:8" ht="28.5" customHeight="1" x14ac:dyDescent="0.2">
      <c r="A88" s="17">
        <v>43918</v>
      </c>
      <c r="B88" s="16" t="s">
        <v>30</v>
      </c>
      <c r="C88" s="19">
        <v>12929.8</v>
      </c>
    </row>
    <row r="89" spans="1:8" ht="28.5" customHeight="1" x14ac:dyDescent="0.2">
      <c r="A89" s="17">
        <v>43918</v>
      </c>
      <c r="B89" s="11" t="s">
        <v>30</v>
      </c>
      <c r="C89" s="12">
        <v>283651.13</v>
      </c>
    </row>
    <row r="90" spans="1:8" ht="28.5" customHeight="1" x14ac:dyDescent="0.2">
      <c r="A90" s="17">
        <v>43918</v>
      </c>
      <c r="B90" s="16" t="s">
        <v>30</v>
      </c>
      <c r="C90" s="19">
        <v>2073.5</v>
      </c>
    </row>
    <row r="91" spans="1:8" ht="28.5" customHeight="1" x14ac:dyDescent="0.2">
      <c r="A91" s="17">
        <v>43920</v>
      </c>
      <c r="B91" s="16" t="s">
        <v>31</v>
      </c>
      <c r="C91" s="28">
        <v>34416.620000000003</v>
      </c>
    </row>
    <row r="92" spans="1:8" ht="28.5" customHeight="1" x14ac:dyDescent="0.2">
      <c r="A92" s="17">
        <v>43921</v>
      </c>
      <c r="B92" s="16" t="s">
        <v>33</v>
      </c>
      <c r="C92" s="19">
        <v>120397.08</v>
      </c>
    </row>
    <row r="93" spans="1:8" ht="28.5" customHeight="1" x14ac:dyDescent="0.2">
      <c r="A93" s="17">
        <v>43921</v>
      </c>
      <c r="B93" s="16" t="s">
        <v>33</v>
      </c>
      <c r="C93" s="12">
        <v>89912.36</v>
      </c>
    </row>
    <row r="94" spans="1:8" ht="28.5" customHeight="1" x14ac:dyDescent="0.2">
      <c r="A94" s="17">
        <v>43921</v>
      </c>
      <c r="B94" s="16" t="s">
        <v>48</v>
      </c>
      <c r="C94" s="19">
        <v>203356.7</v>
      </c>
      <c r="D94" s="4">
        <f>SUM(C17:C94)</f>
        <v>9036133.1599999964</v>
      </c>
      <c r="F94" s="35">
        <f>13474177.35-4100373.11</f>
        <v>9373804.2400000002</v>
      </c>
    </row>
    <row r="95" spans="1:8" ht="28.5" customHeight="1" x14ac:dyDescent="0.2">
      <c r="A95" s="17">
        <v>43922</v>
      </c>
      <c r="B95" s="16" t="s">
        <v>25</v>
      </c>
      <c r="C95" s="28">
        <v>11734.86</v>
      </c>
      <c r="F95" s="35">
        <f>+F94+53128.92</f>
        <v>9426933.1600000001</v>
      </c>
    </row>
    <row r="96" spans="1:8" ht="28.5" customHeight="1" x14ac:dyDescent="0.2">
      <c r="A96" s="17">
        <v>43922</v>
      </c>
      <c r="B96" s="16" t="s">
        <v>22</v>
      </c>
      <c r="C96" s="19">
        <v>988832</v>
      </c>
      <c r="F96" s="14">
        <f>+D94-F95</f>
        <v>-390800.00000000373</v>
      </c>
      <c r="H96" s="35">
        <v>390800</v>
      </c>
    </row>
    <row r="97" spans="1:8" ht="28.5" customHeight="1" x14ac:dyDescent="0.2">
      <c r="A97" s="10">
        <v>43922</v>
      </c>
      <c r="B97" s="16" t="s">
        <v>37</v>
      </c>
      <c r="C97" s="19">
        <v>538080</v>
      </c>
      <c r="H97" s="1">
        <v>49600</v>
      </c>
    </row>
    <row r="98" spans="1:8" ht="28.5" customHeight="1" x14ac:dyDescent="0.2">
      <c r="A98" s="10">
        <v>43922</v>
      </c>
      <c r="B98" s="16" t="s">
        <v>11</v>
      </c>
      <c r="C98" s="12">
        <v>58618.1</v>
      </c>
      <c r="H98" s="14">
        <f>+H96-H97</f>
        <v>341200</v>
      </c>
    </row>
    <row r="99" spans="1:8" ht="28.5" customHeight="1" x14ac:dyDescent="0.2">
      <c r="A99" s="10">
        <v>43922</v>
      </c>
      <c r="B99" s="16" t="s">
        <v>11</v>
      </c>
      <c r="C99" s="19">
        <v>13775</v>
      </c>
      <c r="H99" s="35">
        <f>341200-322301</f>
        <v>18899</v>
      </c>
    </row>
    <row r="100" spans="1:8" ht="28.5" customHeight="1" x14ac:dyDescent="0.2">
      <c r="A100" s="10">
        <v>43922</v>
      </c>
      <c r="B100" s="16" t="s">
        <v>38</v>
      </c>
      <c r="C100" s="12">
        <v>35400</v>
      </c>
    </row>
    <row r="101" spans="1:8" ht="28.5" customHeight="1" x14ac:dyDescent="0.2">
      <c r="A101" s="10">
        <v>43923</v>
      </c>
      <c r="B101" s="16" t="s">
        <v>41</v>
      </c>
      <c r="C101" s="19">
        <v>6069.57</v>
      </c>
    </row>
    <row r="102" spans="1:8" ht="28.5" customHeight="1" x14ac:dyDescent="0.2">
      <c r="A102" s="10">
        <v>43923</v>
      </c>
      <c r="B102" s="16" t="s">
        <v>41</v>
      </c>
      <c r="C102" s="12">
        <v>4577.97</v>
      </c>
    </row>
    <row r="103" spans="1:8" ht="28.5" customHeight="1" x14ac:dyDescent="0.2">
      <c r="A103" s="10">
        <v>43923</v>
      </c>
      <c r="B103" s="16" t="s">
        <v>41</v>
      </c>
      <c r="C103" s="12">
        <v>8812.6200000000008</v>
      </c>
    </row>
    <row r="104" spans="1:8" ht="28.5" customHeight="1" x14ac:dyDescent="0.2">
      <c r="A104" s="10">
        <v>43925</v>
      </c>
      <c r="B104" s="16" t="s">
        <v>39</v>
      </c>
      <c r="C104" s="19">
        <v>36084.400000000001</v>
      </c>
    </row>
    <row r="105" spans="1:8" ht="28.5" customHeight="1" x14ac:dyDescent="0.2">
      <c r="A105" s="10">
        <v>43926</v>
      </c>
      <c r="B105" s="16" t="s">
        <v>34</v>
      </c>
      <c r="C105" s="19">
        <v>21856.720000000001</v>
      </c>
    </row>
    <row r="106" spans="1:8" ht="28.5" customHeight="1" x14ac:dyDescent="0.2">
      <c r="A106" s="10">
        <v>43926</v>
      </c>
      <c r="B106" s="16" t="s">
        <v>34</v>
      </c>
      <c r="C106" s="12">
        <v>6279.5</v>
      </c>
    </row>
    <row r="107" spans="1:8" ht="28.5" customHeight="1" x14ac:dyDescent="0.2">
      <c r="A107" s="10">
        <v>43928</v>
      </c>
      <c r="B107" s="16" t="s">
        <v>50</v>
      </c>
      <c r="C107" s="12">
        <v>125080</v>
      </c>
    </row>
    <row r="108" spans="1:8" s="32" customFormat="1" ht="28.5" customHeight="1" x14ac:dyDescent="0.2">
      <c r="A108" s="29">
        <v>43928</v>
      </c>
      <c r="B108" s="30" t="s">
        <v>50</v>
      </c>
      <c r="C108" s="31">
        <v>191814.9</v>
      </c>
    </row>
    <row r="109" spans="1:8" ht="28.5" customHeight="1" x14ac:dyDescent="0.2">
      <c r="A109" s="10">
        <v>43929</v>
      </c>
      <c r="B109" s="16" t="s">
        <v>24</v>
      </c>
      <c r="C109" s="19">
        <v>62245</v>
      </c>
    </row>
    <row r="110" spans="1:8" ht="28.5" customHeight="1" x14ac:dyDescent="0.2">
      <c r="A110" s="10">
        <v>43931</v>
      </c>
      <c r="B110" s="16" t="s">
        <v>21</v>
      </c>
      <c r="C110" s="12">
        <v>39200</v>
      </c>
    </row>
    <row r="111" spans="1:8" ht="28.5" customHeight="1" x14ac:dyDescent="0.2">
      <c r="A111" s="10">
        <v>43931</v>
      </c>
      <c r="B111" s="16" t="s">
        <v>21</v>
      </c>
      <c r="C111" s="19">
        <v>876433.03</v>
      </c>
    </row>
    <row r="112" spans="1:8" s="32" customFormat="1" ht="28.5" customHeight="1" x14ac:dyDescent="0.2">
      <c r="A112" s="29">
        <v>43933</v>
      </c>
      <c r="B112" s="30" t="s">
        <v>42</v>
      </c>
      <c r="C112" s="33">
        <v>8624.74</v>
      </c>
    </row>
    <row r="113" spans="1:4" ht="28.5" customHeight="1" x14ac:dyDescent="0.2">
      <c r="A113" s="10">
        <v>43934</v>
      </c>
      <c r="B113" s="16" t="s">
        <v>28</v>
      </c>
      <c r="C113" s="12">
        <v>17739.45</v>
      </c>
    </row>
    <row r="114" spans="1:4" s="32" customFormat="1" ht="28.5" customHeight="1" x14ac:dyDescent="0.2">
      <c r="A114" s="29">
        <v>43937</v>
      </c>
      <c r="B114" s="30" t="s">
        <v>40</v>
      </c>
      <c r="C114" s="31">
        <v>11800</v>
      </c>
    </row>
    <row r="115" spans="1:4" ht="28.5" customHeight="1" x14ac:dyDescent="0.2">
      <c r="A115" s="10">
        <v>43941</v>
      </c>
      <c r="B115" s="16" t="s">
        <v>51</v>
      </c>
      <c r="C115" s="38">
        <v>49600</v>
      </c>
    </row>
    <row r="116" spans="1:4" ht="28.5" customHeight="1" x14ac:dyDescent="0.2">
      <c r="A116" s="10">
        <v>43942</v>
      </c>
      <c r="B116" s="16" t="s">
        <v>49</v>
      </c>
      <c r="C116" s="12">
        <v>178699.2</v>
      </c>
    </row>
    <row r="117" spans="1:4" ht="28.5" customHeight="1" x14ac:dyDescent="0.2">
      <c r="A117" s="10">
        <v>43943</v>
      </c>
      <c r="B117" s="11" t="s">
        <v>23</v>
      </c>
      <c r="C117" s="12">
        <v>150000</v>
      </c>
    </row>
    <row r="118" spans="1:4" ht="28.5" customHeight="1" x14ac:dyDescent="0.2">
      <c r="A118" s="10">
        <v>43943</v>
      </c>
      <c r="B118" s="11" t="s">
        <v>23</v>
      </c>
      <c r="C118" s="12">
        <v>120000</v>
      </c>
    </row>
    <row r="119" spans="1:4" ht="28.5" customHeight="1" x14ac:dyDescent="0.2">
      <c r="A119" s="10">
        <v>43948</v>
      </c>
      <c r="B119" s="11" t="s">
        <v>48</v>
      </c>
      <c r="C119" s="12">
        <v>203356.7</v>
      </c>
    </row>
    <row r="120" spans="1:4" s="32" customFormat="1" ht="28.5" customHeight="1" x14ac:dyDescent="0.2">
      <c r="A120" s="29">
        <v>43948</v>
      </c>
      <c r="B120" s="34" t="s">
        <v>52</v>
      </c>
      <c r="C120" s="31">
        <f>47347.5+47347.5</f>
        <v>94695</v>
      </c>
    </row>
    <row r="121" spans="1:4" ht="28.5" customHeight="1" x14ac:dyDescent="0.2">
      <c r="A121" s="10">
        <v>43949</v>
      </c>
      <c r="B121" s="11" t="s">
        <v>30</v>
      </c>
      <c r="C121" s="12">
        <v>4147</v>
      </c>
    </row>
    <row r="122" spans="1:4" ht="28.5" customHeight="1" x14ac:dyDescent="0.2">
      <c r="A122" s="10">
        <v>43949</v>
      </c>
      <c r="B122" s="11" t="s">
        <v>30</v>
      </c>
      <c r="C122" s="12">
        <v>82907.5</v>
      </c>
    </row>
    <row r="123" spans="1:4" ht="28.5" customHeight="1" x14ac:dyDescent="0.2">
      <c r="A123" s="10">
        <v>43949</v>
      </c>
      <c r="B123" s="11" t="s">
        <v>30</v>
      </c>
      <c r="C123" s="12">
        <v>12929.8</v>
      </c>
    </row>
    <row r="124" spans="1:4" ht="28.5" customHeight="1" x14ac:dyDescent="0.2">
      <c r="A124" s="10">
        <v>43949</v>
      </c>
      <c r="B124" s="11" t="s">
        <v>30</v>
      </c>
      <c r="C124" s="12">
        <v>263861.84000000003</v>
      </c>
    </row>
    <row r="125" spans="1:4" ht="28.5" customHeight="1" x14ac:dyDescent="0.2">
      <c r="A125" s="10">
        <v>43949</v>
      </c>
      <c r="B125" s="11" t="s">
        <v>30</v>
      </c>
      <c r="C125" s="12">
        <v>2073.5</v>
      </c>
    </row>
    <row r="126" spans="1:4" ht="28.5" customHeight="1" x14ac:dyDescent="0.2">
      <c r="A126" s="10">
        <v>43949</v>
      </c>
      <c r="B126" s="11" t="s">
        <v>24</v>
      </c>
      <c r="C126" s="12">
        <v>97350</v>
      </c>
    </row>
    <row r="127" spans="1:4" ht="28.5" customHeight="1" x14ac:dyDescent="0.2">
      <c r="A127" s="10">
        <v>43951</v>
      </c>
      <c r="B127" s="11" t="s">
        <v>13</v>
      </c>
      <c r="C127" s="28">
        <v>388400</v>
      </c>
      <c r="D127" s="1">
        <v>388400</v>
      </c>
    </row>
    <row r="128" spans="1:4" ht="28.5" customHeight="1" x14ac:dyDescent="0.2">
      <c r="A128" s="10">
        <v>43951</v>
      </c>
      <c r="B128" s="11" t="s">
        <v>31</v>
      </c>
      <c r="C128" s="28">
        <v>34416.620000000003</v>
      </c>
    </row>
    <row r="129" spans="1:6" ht="28.5" customHeight="1" x14ac:dyDescent="0.2">
      <c r="A129" s="10">
        <v>43951</v>
      </c>
      <c r="B129" s="11" t="s">
        <v>33</v>
      </c>
      <c r="C129" s="12">
        <v>102727.73</v>
      </c>
    </row>
    <row r="130" spans="1:6" ht="28.5" customHeight="1" x14ac:dyDescent="0.2">
      <c r="A130" s="10">
        <v>43951</v>
      </c>
      <c r="B130" s="11" t="s">
        <v>33</v>
      </c>
      <c r="C130" s="12">
        <v>85179.5</v>
      </c>
    </row>
    <row r="131" spans="1:6" ht="28.5" customHeight="1" x14ac:dyDescent="0.2">
      <c r="A131" s="10">
        <v>43951</v>
      </c>
      <c r="B131" s="11" t="s">
        <v>27</v>
      </c>
      <c r="C131" s="12">
        <v>83943.98</v>
      </c>
      <c r="D131" s="4">
        <f>SUM(C95:C131)</f>
        <v>5017346.2300000014</v>
      </c>
    </row>
    <row r="132" spans="1:6" x14ac:dyDescent="0.2">
      <c r="D132" s="35">
        <v>0</v>
      </c>
    </row>
    <row r="133" spans="1:6" ht="31.5" customHeight="1" x14ac:dyDescent="0.2">
      <c r="C133" s="6">
        <f>SUM(C17:C131)</f>
        <v>14053479.389999995</v>
      </c>
      <c r="D133" s="36">
        <f>SUM(D131:D132)</f>
        <v>5017346.2300000014</v>
      </c>
    </row>
    <row r="134" spans="1:6" x14ac:dyDescent="0.2">
      <c r="C134" s="1"/>
      <c r="D134" s="35">
        <v>47200</v>
      </c>
    </row>
    <row r="135" spans="1:6" ht="16.5" customHeight="1" x14ac:dyDescent="0.2">
      <c r="B135" s="26">
        <f>+C133-C135</f>
        <v>14053479.389999995</v>
      </c>
      <c r="C135" s="15">
        <v>0</v>
      </c>
      <c r="D135" s="36">
        <f>SUM(D133:D134)</f>
        <v>5064546.2300000014</v>
      </c>
    </row>
    <row r="136" spans="1:6" ht="16.5" customHeight="1" x14ac:dyDescent="0.2">
      <c r="C136" s="14">
        <v>14053479.390000001</v>
      </c>
      <c r="D136" s="37">
        <f>5542860.23-83034+47200-879750-730</f>
        <v>4626546.2300000004</v>
      </c>
    </row>
    <row r="137" spans="1:6" ht="16.5" customHeight="1" x14ac:dyDescent="0.2">
      <c r="C137" s="26">
        <f>+C133-C136</f>
        <v>0</v>
      </c>
    </row>
    <row r="138" spans="1:6" ht="16.5" customHeight="1" x14ac:dyDescent="0.2">
      <c r="C138" s="1"/>
      <c r="D138" s="14">
        <f>+D135-D136</f>
        <v>438000.00000000093</v>
      </c>
      <c r="F138" s="14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7">
        <v>43953</v>
      </c>
      <c r="B140" s="22" t="s">
        <v>41</v>
      </c>
      <c r="C140" s="23">
        <v>545.12</v>
      </c>
    </row>
    <row r="141" spans="1:6" s="20" customFormat="1" ht="28.5" customHeight="1" x14ac:dyDescent="0.2">
      <c r="A141" s="27">
        <v>43953</v>
      </c>
      <c r="B141" s="22" t="s">
        <v>41</v>
      </c>
      <c r="C141" s="23">
        <v>3188.07</v>
      </c>
    </row>
    <row r="142" spans="1:6" ht="28.5" customHeight="1" x14ac:dyDescent="0.2">
      <c r="A142" s="27">
        <v>43953</v>
      </c>
      <c r="B142" s="22" t="s">
        <v>41</v>
      </c>
      <c r="C142" s="23">
        <v>8812.6200000000008</v>
      </c>
    </row>
    <row r="143" spans="1:6" ht="28.5" customHeight="1" x14ac:dyDescent="0.2">
      <c r="A143" s="27">
        <v>43955</v>
      </c>
      <c r="B143" s="22" t="s">
        <v>39</v>
      </c>
      <c r="C143" s="23">
        <v>36084.400000000001</v>
      </c>
    </row>
    <row r="144" spans="1:6" ht="28.5" customHeight="1" x14ac:dyDescent="0.2">
      <c r="A144" s="27">
        <v>43956</v>
      </c>
      <c r="B144" s="22" t="s">
        <v>37</v>
      </c>
      <c r="C144" s="23">
        <v>538080</v>
      </c>
    </row>
    <row r="145" spans="1:3" s="20" customFormat="1" ht="28.5" customHeight="1" x14ac:dyDescent="0.2">
      <c r="A145" s="10">
        <v>43952</v>
      </c>
      <c r="B145" s="11" t="s">
        <v>38</v>
      </c>
      <c r="C145" s="12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3" customWidth="1"/>
    <col min="4" max="4" width="18" style="1" customWidth="1"/>
    <col min="5" max="16384" width="9.140625" style="1"/>
  </cols>
  <sheetData>
    <row r="1" spans="2:4" ht="15.75" customHeight="1" x14ac:dyDescent="0.2">
      <c r="B1" s="25"/>
    </row>
    <row r="2" spans="2:4" ht="15.75" customHeight="1" thickBot="1" x14ac:dyDescent="0.25"/>
    <row r="3" spans="2:4" ht="15.75" customHeight="1" x14ac:dyDescent="0.2">
      <c r="B3" s="151" t="s">
        <v>53</v>
      </c>
      <c r="C3" s="153">
        <v>2020</v>
      </c>
      <c r="D3" s="155">
        <v>2019</v>
      </c>
    </row>
    <row r="4" spans="2:4" ht="15.75" customHeight="1" thickBot="1" x14ac:dyDescent="0.25">
      <c r="B4" s="152"/>
      <c r="C4" s="154"/>
      <c r="D4" s="156"/>
    </row>
    <row r="5" spans="2:4" ht="15.75" customHeight="1" x14ac:dyDescent="0.2">
      <c r="B5" s="48" t="s">
        <v>13</v>
      </c>
      <c r="C5" s="49">
        <v>388400</v>
      </c>
      <c r="D5" s="50">
        <v>174400</v>
      </c>
    </row>
    <row r="6" spans="2:4" ht="15.75" customHeight="1" x14ac:dyDescent="0.2">
      <c r="B6" s="51" t="s">
        <v>44</v>
      </c>
      <c r="C6" s="52">
        <v>13216</v>
      </c>
      <c r="D6" s="53">
        <v>1180</v>
      </c>
    </row>
    <row r="7" spans="2:4" ht="15.75" customHeight="1" x14ac:dyDescent="0.2">
      <c r="B7" s="51" t="s">
        <v>54</v>
      </c>
      <c r="C7" s="52">
        <v>0</v>
      </c>
      <c r="D7" s="54">
        <v>0</v>
      </c>
    </row>
    <row r="8" spans="2:4" ht="15.75" customHeight="1" x14ac:dyDescent="0.2">
      <c r="B8" s="51" t="s">
        <v>55</v>
      </c>
      <c r="C8" s="52">
        <v>0</v>
      </c>
      <c r="D8" s="53">
        <v>1300</v>
      </c>
    </row>
    <row r="9" spans="2:4" ht="15.75" customHeight="1" x14ac:dyDescent="0.2">
      <c r="B9" s="51" t="s">
        <v>25</v>
      </c>
      <c r="C9" s="52">
        <v>23469.72</v>
      </c>
      <c r="D9" s="53">
        <v>31647.599999999999</v>
      </c>
    </row>
    <row r="10" spans="2:4" ht="15.75" customHeight="1" x14ac:dyDescent="0.2">
      <c r="B10" s="51" t="s">
        <v>31</v>
      </c>
      <c r="C10" s="52">
        <v>68833.240000000005</v>
      </c>
      <c r="D10" s="53">
        <v>16520</v>
      </c>
    </row>
    <row r="11" spans="2:4" ht="15.75" customHeight="1" x14ac:dyDescent="0.2">
      <c r="B11" s="51" t="s">
        <v>56</v>
      </c>
      <c r="C11" s="52">
        <v>0</v>
      </c>
      <c r="D11" s="53">
        <v>8165.6</v>
      </c>
    </row>
    <row r="12" spans="2:4" ht="15.75" customHeight="1" x14ac:dyDescent="0.2">
      <c r="B12" s="51" t="s">
        <v>57</v>
      </c>
      <c r="C12" s="52">
        <v>0</v>
      </c>
      <c r="D12" s="53">
        <v>2320</v>
      </c>
    </row>
    <row r="13" spans="2:4" ht="15.75" customHeight="1" x14ac:dyDescent="0.2">
      <c r="B13" s="51" t="s">
        <v>58</v>
      </c>
      <c r="C13" s="52">
        <v>0</v>
      </c>
      <c r="D13" s="53">
        <v>49796</v>
      </c>
    </row>
    <row r="14" spans="2:4" ht="15.75" customHeight="1" x14ac:dyDescent="0.2">
      <c r="B14" s="51" t="s">
        <v>22</v>
      </c>
      <c r="C14" s="55">
        <v>988832</v>
      </c>
      <c r="D14" s="53">
        <v>251732</v>
      </c>
    </row>
    <row r="15" spans="2:4" ht="15.75" customHeight="1" x14ac:dyDescent="0.2">
      <c r="B15" s="51" t="s">
        <v>30</v>
      </c>
      <c r="C15" s="55">
        <v>806255.63</v>
      </c>
      <c r="D15" s="53">
        <v>277633.59000000003</v>
      </c>
    </row>
    <row r="16" spans="2:4" ht="15.75" customHeight="1" x14ac:dyDescent="0.2">
      <c r="B16" s="51" t="s">
        <v>42</v>
      </c>
      <c r="C16" s="55">
        <v>8624.74</v>
      </c>
      <c r="D16" s="54">
        <v>0</v>
      </c>
    </row>
    <row r="17" spans="2:4" ht="15.75" customHeight="1" x14ac:dyDescent="0.2">
      <c r="B17" s="51" t="s">
        <v>50</v>
      </c>
      <c r="C17" s="55">
        <v>316894.90000000002</v>
      </c>
      <c r="D17" s="54">
        <v>0</v>
      </c>
    </row>
    <row r="18" spans="2:4" s="39" customFormat="1" ht="15.75" customHeight="1" x14ac:dyDescent="0.2">
      <c r="B18" s="51" t="s">
        <v>28</v>
      </c>
      <c r="C18" s="55">
        <v>27694.32</v>
      </c>
      <c r="D18" s="53">
        <v>9705.49</v>
      </c>
    </row>
    <row r="19" spans="2:4" s="39" customFormat="1" ht="15.75" customHeight="1" x14ac:dyDescent="0.2">
      <c r="B19" s="51" t="s">
        <v>59</v>
      </c>
      <c r="C19" s="55">
        <v>0</v>
      </c>
      <c r="D19" s="53">
        <v>8937.2000000000007</v>
      </c>
    </row>
    <row r="20" spans="2:4" s="39" customFormat="1" ht="15.75" customHeight="1" x14ac:dyDescent="0.2">
      <c r="B20" s="51" t="s">
        <v>33</v>
      </c>
      <c r="C20" s="55">
        <v>398216.67</v>
      </c>
      <c r="D20" s="53">
        <v>161769.62</v>
      </c>
    </row>
    <row r="21" spans="2:4" ht="15.75" customHeight="1" x14ac:dyDescent="0.2">
      <c r="B21" s="51" t="s">
        <v>36</v>
      </c>
      <c r="C21" s="55">
        <v>31995.94</v>
      </c>
      <c r="D21" s="54">
        <v>0</v>
      </c>
    </row>
    <row r="22" spans="2:4" ht="15.75" customHeight="1" x14ac:dyDescent="0.2">
      <c r="B22" s="51" t="s">
        <v>24</v>
      </c>
      <c r="C22" s="55">
        <v>319190</v>
      </c>
      <c r="D22" s="53">
        <v>147087</v>
      </c>
    </row>
    <row r="23" spans="2:4" ht="15.75" customHeight="1" x14ac:dyDescent="0.2">
      <c r="B23" s="51" t="s">
        <v>41</v>
      </c>
      <c r="C23" s="55">
        <v>19460.16</v>
      </c>
      <c r="D23" s="54">
        <v>0</v>
      </c>
    </row>
    <row r="24" spans="2:4" s="24" customFormat="1" ht="15.75" customHeight="1" x14ac:dyDescent="0.2">
      <c r="B24" s="51" t="s">
        <v>26</v>
      </c>
      <c r="C24" s="55">
        <v>29500</v>
      </c>
      <c r="D24" s="56">
        <v>0</v>
      </c>
    </row>
    <row r="25" spans="2:4" s="24" customFormat="1" ht="15.75" customHeight="1" x14ac:dyDescent="0.2">
      <c r="B25" s="51" t="s">
        <v>39</v>
      </c>
      <c r="C25" s="55">
        <v>36084.400000000001</v>
      </c>
      <c r="D25" s="56">
        <v>0</v>
      </c>
    </row>
    <row r="26" spans="2:4" ht="15.75" customHeight="1" x14ac:dyDescent="0.2">
      <c r="B26" s="51" t="s">
        <v>40</v>
      </c>
      <c r="C26" s="55">
        <v>11800</v>
      </c>
      <c r="D26" s="53">
        <v>9794</v>
      </c>
    </row>
    <row r="27" spans="2:4" ht="15.75" customHeight="1" x14ac:dyDescent="0.2">
      <c r="B27" s="51" t="s">
        <v>60</v>
      </c>
      <c r="C27" s="55">
        <v>0</v>
      </c>
      <c r="D27" s="53">
        <v>3744.72</v>
      </c>
    </row>
    <row r="28" spans="2:4" ht="15.75" customHeight="1" thickBot="1" x14ac:dyDescent="0.25">
      <c r="B28" s="51" t="s">
        <v>8</v>
      </c>
      <c r="C28" s="55">
        <v>208800</v>
      </c>
      <c r="D28" s="53">
        <v>208800</v>
      </c>
    </row>
    <row r="29" spans="2:4" ht="15.75" customHeight="1" x14ac:dyDescent="0.2">
      <c r="B29" s="157" t="s">
        <v>53</v>
      </c>
      <c r="C29" s="159">
        <v>2020</v>
      </c>
      <c r="D29" s="161">
        <v>2019</v>
      </c>
    </row>
    <row r="30" spans="2:4" ht="15.75" customHeight="1" thickBot="1" x14ac:dyDescent="0.25">
      <c r="B30" s="158"/>
      <c r="C30" s="160"/>
      <c r="D30" s="162"/>
    </row>
    <row r="31" spans="2:4" ht="15.75" customHeight="1" x14ac:dyDescent="0.2">
      <c r="B31" s="51" t="s">
        <v>16</v>
      </c>
      <c r="C31" s="55">
        <v>755.2</v>
      </c>
      <c r="D31" s="53">
        <v>755.2</v>
      </c>
    </row>
    <row r="32" spans="2:4" ht="15.75" customHeight="1" x14ac:dyDescent="0.2">
      <c r="B32" s="51" t="s">
        <v>37</v>
      </c>
      <c r="C32" s="55">
        <v>538080</v>
      </c>
      <c r="D32" s="54">
        <v>0</v>
      </c>
    </row>
    <row r="33" spans="2:8" ht="15.75" customHeight="1" x14ac:dyDescent="0.2">
      <c r="B33" s="51" t="s">
        <v>47</v>
      </c>
      <c r="C33" s="55">
        <v>33299.699999999997</v>
      </c>
      <c r="D33" s="54">
        <v>0</v>
      </c>
    </row>
    <row r="34" spans="2:8" ht="15.75" customHeight="1" x14ac:dyDescent="0.2">
      <c r="B34" s="51" t="s">
        <v>32</v>
      </c>
      <c r="C34" s="55">
        <v>4625.6000000000004</v>
      </c>
      <c r="D34" s="54">
        <v>0</v>
      </c>
    </row>
    <row r="35" spans="2:8" s="24" customFormat="1" ht="15.75" customHeight="1" x14ac:dyDescent="0.2">
      <c r="B35" s="51" t="s">
        <v>43</v>
      </c>
      <c r="C35" s="55">
        <v>9392.7999999999993</v>
      </c>
      <c r="D35" s="56">
        <v>0</v>
      </c>
    </row>
    <row r="36" spans="2:8" ht="15.75" customHeight="1" x14ac:dyDescent="0.2">
      <c r="B36" s="51" t="s">
        <v>48</v>
      </c>
      <c r="C36" s="55">
        <v>406713.4</v>
      </c>
      <c r="D36" s="54">
        <v>0</v>
      </c>
    </row>
    <row r="37" spans="2:8" ht="15.75" customHeight="1" x14ac:dyDescent="0.2">
      <c r="B37" s="51" t="s">
        <v>18</v>
      </c>
      <c r="C37" s="55">
        <v>6174363.1200000001</v>
      </c>
      <c r="D37" s="54">
        <v>0</v>
      </c>
    </row>
    <row r="38" spans="2:8" ht="15.75" customHeight="1" x14ac:dyDescent="0.2">
      <c r="B38" s="51" t="s">
        <v>11</v>
      </c>
      <c r="C38" s="55">
        <v>1146785.1100000001</v>
      </c>
      <c r="D38" s="53">
        <v>278067.90999999997</v>
      </c>
      <c r="E38" s="39"/>
      <c r="F38" s="39"/>
      <c r="G38" s="39"/>
      <c r="H38" s="39"/>
    </row>
    <row r="39" spans="2:8" ht="15.75" customHeight="1" x14ac:dyDescent="0.2">
      <c r="B39" s="51" t="s">
        <v>10</v>
      </c>
      <c r="C39" s="55">
        <v>104312</v>
      </c>
      <c r="D39" s="53">
        <v>104312</v>
      </c>
    </row>
    <row r="40" spans="2:8" ht="15.75" customHeight="1" x14ac:dyDescent="0.2">
      <c r="B40" s="51" t="s">
        <v>51</v>
      </c>
      <c r="C40" s="55">
        <v>49600</v>
      </c>
      <c r="D40" s="54">
        <v>0</v>
      </c>
    </row>
    <row r="41" spans="2:8" ht="15.75" customHeight="1" x14ac:dyDescent="0.2">
      <c r="B41" s="51" t="s">
        <v>61</v>
      </c>
      <c r="C41" s="55">
        <v>0</v>
      </c>
      <c r="D41" s="53">
        <v>4779</v>
      </c>
    </row>
    <row r="42" spans="2:8" ht="15.75" customHeight="1" x14ac:dyDescent="0.2">
      <c r="B42" s="51" t="s">
        <v>49</v>
      </c>
      <c r="C42" s="55">
        <v>178699.2</v>
      </c>
      <c r="D42" s="53">
        <v>11256887.51</v>
      </c>
    </row>
    <row r="43" spans="2:8" ht="15.75" customHeight="1" x14ac:dyDescent="0.2">
      <c r="B43" s="51" t="s">
        <v>38</v>
      </c>
      <c r="C43" s="55">
        <v>35400</v>
      </c>
      <c r="D43" s="54">
        <v>0</v>
      </c>
    </row>
    <row r="44" spans="2:8" ht="15.75" customHeight="1" x14ac:dyDescent="0.2">
      <c r="B44" s="51" t="s">
        <v>23</v>
      </c>
      <c r="C44" s="55">
        <v>270000</v>
      </c>
      <c r="D44" s="53">
        <v>270000</v>
      </c>
    </row>
    <row r="45" spans="2:8" ht="15.75" customHeight="1" x14ac:dyDescent="0.2">
      <c r="B45" s="51" t="s">
        <v>17</v>
      </c>
      <c r="C45" s="55">
        <v>22125</v>
      </c>
      <c r="D45" s="54">
        <v>0</v>
      </c>
    </row>
    <row r="46" spans="2:8" ht="15.75" customHeight="1" x14ac:dyDescent="0.2">
      <c r="B46" s="51" t="s">
        <v>62</v>
      </c>
      <c r="C46" s="55">
        <v>0</v>
      </c>
      <c r="D46" s="53">
        <v>15600</v>
      </c>
    </row>
    <row r="47" spans="2:8" ht="15.75" customHeight="1" x14ac:dyDescent="0.2">
      <c r="B47" s="51" t="s">
        <v>12</v>
      </c>
      <c r="C47" s="55">
        <v>16661.599999999999</v>
      </c>
      <c r="D47" s="53">
        <v>16661.599999999999</v>
      </c>
    </row>
    <row r="48" spans="2:8" ht="15.75" customHeight="1" x14ac:dyDescent="0.2">
      <c r="B48" s="51" t="s">
        <v>46</v>
      </c>
      <c r="C48" s="55">
        <v>128835.17</v>
      </c>
      <c r="D48" s="57">
        <v>0</v>
      </c>
      <c r="E48" s="39"/>
      <c r="F48" s="39"/>
      <c r="G48" s="39"/>
      <c r="H48" s="39"/>
    </row>
    <row r="49" spans="2:7" ht="15.75" customHeight="1" x14ac:dyDescent="0.2">
      <c r="B49" s="51" t="s">
        <v>34</v>
      </c>
      <c r="C49" s="55">
        <v>53930.720000000001</v>
      </c>
      <c r="D49" s="58">
        <v>28238.69</v>
      </c>
    </row>
    <row r="50" spans="2:7" ht="15.75" customHeight="1" x14ac:dyDescent="0.2">
      <c r="B50" s="51" t="s">
        <v>63</v>
      </c>
      <c r="C50" s="55">
        <v>0</v>
      </c>
      <c r="D50" s="58">
        <v>2256.75</v>
      </c>
    </row>
    <row r="51" spans="2:7" ht="15.75" customHeight="1" x14ac:dyDescent="0.2">
      <c r="B51" s="51" t="s">
        <v>29</v>
      </c>
      <c r="C51" s="55">
        <v>0</v>
      </c>
      <c r="D51" s="58">
        <v>188800</v>
      </c>
    </row>
    <row r="52" spans="2:7" ht="15.75" customHeight="1" x14ac:dyDescent="0.2">
      <c r="B52" s="51" t="s">
        <v>45</v>
      </c>
      <c r="C52" s="55">
        <v>49161.04</v>
      </c>
      <c r="D52" s="57">
        <v>0</v>
      </c>
      <c r="G52" s="1">
        <v>0</v>
      </c>
    </row>
    <row r="53" spans="2:7" ht="15.75" customHeight="1" x14ac:dyDescent="0.2">
      <c r="B53" s="51" t="s">
        <v>52</v>
      </c>
      <c r="C53" s="55">
        <f>47347.5+47347.5</f>
        <v>94695</v>
      </c>
      <c r="D53" s="57">
        <v>0</v>
      </c>
    </row>
    <row r="54" spans="2:7" ht="15.75" customHeight="1" x14ac:dyDescent="0.2">
      <c r="B54" s="51" t="s">
        <v>27</v>
      </c>
      <c r="C54" s="55">
        <v>83943.98</v>
      </c>
      <c r="D54" s="57">
        <v>0</v>
      </c>
    </row>
    <row r="55" spans="2:7" ht="15.75" customHeight="1" x14ac:dyDescent="0.2">
      <c r="B55" s="51" t="s">
        <v>35</v>
      </c>
      <c r="C55" s="55">
        <v>0</v>
      </c>
      <c r="D55" s="58">
        <v>21200</v>
      </c>
    </row>
    <row r="56" spans="2:7" ht="15.75" customHeight="1" thickBot="1" x14ac:dyDescent="0.25">
      <c r="B56" s="59" t="s">
        <v>21</v>
      </c>
      <c r="C56" s="60">
        <v>954833.03</v>
      </c>
      <c r="D56" s="61">
        <v>39200</v>
      </c>
    </row>
    <row r="57" spans="2:7" ht="15.75" customHeight="1" x14ac:dyDescent="0.2">
      <c r="B57" s="62"/>
      <c r="C57" s="63">
        <v>14053479.390000001</v>
      </c>
      <c r="D57" s="64">
        <v>13591291.48</v>
      </c>
    </row>
    <row r="58" spans="2:7" ht="15.75" customHeight="1" x14ac:dyDescent="0.2">
      <c r="C58" s="44"/>
      <c r="D58" s="40">
        <f>+D57-13591291.48</f>
        <v>0</v>
      </c>
    </row>
    <row r="59" spans="2:7" ht="15.75" customHeight="1" x14ac:dyDescent="0.2">
      <c r="C59" s="45"/>
      <c r="D59" s="39"/>
    </row>
    <row r="60" spans="2:7" ht="15.75" customHeight="1" x14ac:dyDescent="0.2">
      <c r="C60" s="45"/>
      <c r="D60" s="39"/>
    </row>
    <row r="61" spans="2:7" ht="15.75" customHeight="1" x14ac:dyDescent="0.2">
      <c r="C61" s="45"/>
      <c r="D61" s="39"/>
    </row>
    <row r="62" spans="2:7" ht="15.75" customHeight="1" x14ac:dyDescent="0.2">
      <c r="C62" s="45"/>
      <c r="D62" s="39"/>
    </row>
    <row r="63" spans="2:7" ht="15.75" customHeight="1" x14ac:dyDescent="0.2">
      <c r="C63" s="45"/>
      <c r="D63" s="39"/>
    </row>
    <row r="64" spans="2:7" ht="15.75" customHeight="1" x14ac:dyDescent="0.2">
      <c r="C64" s="45"/>
      <c r="D64" s="39"/>
    </row>
    <row r="65" spans="3:4" ht="15.75" customHeight="1" x14ac:dyDescent="0.2">
      <c r="C65" s="45"/>
      <c r="D65" s="39"/>
    </row>
    <row r="66" spans="3:4" ht="15.75" customHeight="1" x14ac:dyDescent="0.2">
      <c r="C66" s="45"/>
      <c r="D66" s="39"/>
    </row>
    <row r="67" spans="3:4" ht="15.75" customHeight="1" x14ac:dyDescent="0.2">
      <c r="C67" s="45"/>
      <c r="D67" s="39"/>
    </row>
    <row r="68" spans="3:4" ht="15.75" customHeight="1" x14ac:dyDescent="0.2">
      <c r="C68" s="45"/>
      <c r="D68" s="39"/>
    </row>
    <row r="69" spans="3:4" ht="15.75" customHeight="1" x14ac:dyDescent="0.2">
      <c r="C69" s="44"/>
      <c r="D69" s="39"/>
    </row>
    <row r="70" spans="3:4" ht="15.75" customHeight="1" x14ac:dyDescent="0.2">
      <c r="C70" s="46"/>
      <c r="D70" s="41"/>
    </row>
    <row r="71" spans="3:4" ht="15.75" customHeight="1" x14ac:dyDescent="0.2">
      <c r="C71" s="46"/>
      <c r="D71" s="41"/>
    </row>
    <row r="72" spans="3:4" ht="15.75" customHeight="1" x14ac:dyDescent="0.2">
      <c r="C72" s="46"/>
      <c r="D72" s="41"/>
    </row>
    <row r="73" spans="3:4" ht="15.75" customHeight="1" x14ac:dyDescent="0.2">
      <c r="C73" s="46"/>
      <c r="D73" s="41"/>
    </row>
    <row r="74" spans="3:4" ht="15.75" customHeight="1" x14ac:dyDescent="0.2">
      <c r="C74" s="46"/>
      <c r="D74" s="41"/>
    </row>
    <row r="75" spans="3:4" ht="15.75" customHeight="1" x14ac:dyDescent="0.2">
      <c r="C75" s="46"/>
      <c r="D75" s="41"/>
    </row>
    <row r="76" spans="3:4" ht="15.75" customHeight="1" x14ac:dyDescent="0.2">
      <c r="C76" s="46"/>
      <c r="D76" s="41"/>
    </row>
    <row r="77" spans="3:4" ht="15.75" customHeight="1" x14ac:dyDescent="0.2">
      <c r="C77" s="46"/>
      <c r="D77" s="41"/>
    </row>
    <row r="78" spans="3:4" ht="15.75" customHeight="1" x14ac:dyDescent="0.2">
      <c r="C78" s="46"/>
      <c r="D78" s="41"/>
    </row>
    <row r="79" spans="3:4" ht="15.75" customHeight="1" x14ac:dyDescent="0.2">
      <c r="C79" s="46"/>
      <c r="D79" s="41"/>
    </row>
    <row r="80" spans="3:4" ht="15.75" customHeight="1" x14ac:dyDescent="0.2">
      <c r="C80" s="46"/>
      <c r="D80" s="41"/>
    </row>
    <row r="81" spans="3:4" ht="15.75" customHeight="1" x14ac:dyDescent="0.2">
      <c r="C81" s="46"/>
      <c r="D81" s="41"/>
    </row>
    <row r="82" spans="3:4" ht="15.75" customHeight="1" x14ac:dyDescent="0.2">
      <c r="C82" s="46"/>
      <c r="D82" s="41"/>
    </row>
    <row r="83" spans="3:4" ht="15.75" customHeight="1" x14ac:dyDescent="0.2">
      <c r="C83" s="46"/>
      <c r="D83" s="41"/>
    </row>
    <row r="84" spans="3:4" ht="15.75" customHeight="1" x14ac:dyDescent="0.2">
      <c r="C84" s="46"/>
      <c r="D84" s="41"/>
    </row>
    <row r="85" spans="3:4" ht="15.75" customHeight="1" x14ac:dyDescent="0.2">
      <c r="C85" s="46"/>
      <c r="D85" s="41"/>
    </row>
    <row r="86" spans="3:4" ht="15.75" customHeight="1" x14ac:dyDescent="0.2">
      <c r="C86" s="46"/>
      <c r="D86" s="41"/>
    </row>
    <row r="87" spans="3:4" ht="15.75" customHeight="1" x14ac:dyDescent="0.2">
      <c r="C87" s="46"/>
      <c r="D87" s="41"/>
    </row>
    <row r="88" spans="3:4" ht="15.75" customHeight="1" x14ac:dyDescent="0.2">
      <c r="C88" s="46"/>
      <c r="D88" s="41"/>
    </row>
    <row r="89" spans="3:4" ht="15.75" customHeight="1" x14ac:dyDescent="0.2">
      <c r="C89" s="46"/>
      <c r="D89" s="41"/>
    </row>
    <row r="90" spans="3:4" ht="15.75" customHeight="1" x14ac:dyDescent="0.2">
      <c r="C90" s="46"/>
      <c r="D90" s="41"/>
    </row>
    <row r="91" spans="3:4" ht="15.75" customHeight="1" x14ac:dyDescent="0.2">
      <c r="C91" s="46"/>
      <c r="D91" s="41"/>
    </row>
    <row r="92" spans="3:4" ht="15.75" customHeight="1" x14ac:dyDescent="0.2">
      <c r="C92" s="46"/>
      <c r="D92" s="41"/>
    </row>
    <row r="93" spans="3:4" ht="15.75" customHeight="1" x14ac:dyDescent="0.2">
      <c r="C93" s="46"/>
      <c r="D93" s="41"/>
    </row>
    <row r="94" spans="3:4" ht="15.75" customHeight="1" x14ac:dyDescent="0.2">
      <c r="C94" s="46"/>
      <c r="D94" s="41"/>
    </row>
    <row r="95" spans="3:4" ht="15.75" customHeight="1" x14ac:dyDescent="0.2">
      <c r="C95" s="46"/>
      <c r="D95" s="41"/>
    </row>
    <row r="96" spans="3:4" ht="15.75" customHeight="1" x14ac:dyDescent="0.2">
      <c r="C96" s="46"/>
      <c r="D96" s="41"/>
    </row>
    <row r="97" spans="3:4" ht="15.75" customHeight="1" x14ac:dyDescent="0.2">
      <c r="C97" s="46"/>
      <c r="D97" s="41"/>
    </row>
    <row r="98" spans="3:4" ht="15.75" customHeight="1" x14ac:dyDescent="0.2">
      <c r="C98" s="46"/>
      <c r="D98" s="41"/>
    </row>
    <row r="99" spans="3:4" ht="15.75" customHeight="1" x14ac:dyDescent="0.2">
      <c r="C99" s="46"/>
      <c r="D99" s="41"/>
    </row>
    <row r="100" spans="3:4" ht="15.75" customHeight="1" x14ac:dyDescent="0.2">
      <c r="C100" s="46"/>
      <c r="D100" s="41"/>
    </row>
    <row r="101" spans="3:4" ht="15.75" customHeight="1" x14ac:dyDescent="0.2">
      <c r="C101" s="46"/>
      <c r="D101" s="41"/>
    </row>
    <row r="102" spans="3:4" ht="15.75" customHeight="1" x14ac:dyDescent="0.2">
      <c r="C102" s="46"/>
      <c r="D102" s="41"/>
    </row>
    <row r="103" spans="3:4" ht="15.75" customHeight="1" x14ac:dyDescent="0.2">
      <c r="C103" s="46"/>
      <c r="D103" s="41"/>
    </row>
    <row r="104" spans="3:4" ht="15.75" customHeight="1" x14ac:dyDescent="0.2">
      <c r="C104" s="46"/>
      <c r="D104" s="41"/>
    </row>
    <row r="105" spans="3:4" ht="15.75" customHeight="1" x14ac:dyDescent="0.2">
      <c r="C105" s="46"/>
      <c r="D105" s="41"/>
    </row>
    <row r="106" spans="3:4" ht="15.75" customHeight="1" x14ac:dyDescent="0.2">
      <c r="C106" s="46"/>
      <c r="D106" s="41"/>
    </row>
    <row r="107" spans="3:4" ht="15.75" customHeight="1" x14ac:dyDescent="0.2">
      <c r="C107" s="46"/>
      <c r="D107" s="41"/>
    </row>
    <row r="108" spans="3:4" ht="15.75" customHeight="1" x14ac:dyDescent="0.2">
      <c r="C108" s="46"/>
      <c r="D108" s="41"/>
    </row>
    <row r="109" spans="3:4" ht="15.75" customHeight="1" x14ac:dyDescent="0.2">
      <c r="C109" s="46"/>
      <c r="D109" s="41"/>
    </row>
    <row r="110" spans="3:4" ht="15.75" customHeight="1" x14ac:dyDescent="0.2">
      <c r="C110" s="46"/>
      <c r="D110" s="41"/>
    </row>
    <row r="111" spans="3:4" ht="15.75" customHeight="1" x14ac:dyDescent="0.2">
      <c r="C111" s="46"/>
      <c r="D111" s="41"/>
    </row>
    <row r="112" spans="3:4" ht="15.75" customHeight="1" x14ac:dyDescent="0.2">
      <c r="C112" s="46"/>
      <c r="D112" s="41"/>
    </row>
    <row r="113" spans="3:4" ht="15.75" customHeight="1" x14ac:dyDescent="0.2">
      <c r="C113" s="46"/>
      <c r="D113" s="41"/>
    </row>
    <row r="114" spans="3:4" ht="15.75" customHeight="1" x14ac:dyDescent="0.2">
      <c r="C114" s="46"/>
      <c r="D114" s="41"/>
    </row>
    <row r="115" spans="3:4" ht="15.75" customHeight="1" x14ac:dyDescent="0.2">
      <c r="C115" s="46"/>
      <c r="D115" s="41"/>
    </row>
    <row r="116" spans="3:4" ht="15.75" customHeight="1" x14ac:dyDescent="0.2">
      <c r="C116" s="46"/>
      <c r="D116" s="41"/>
    </row>
    <row r="117" spans="3:4" ht="15.75" customHeight="1" x14ac:dyDescent="0.2">
      <c r="C117" s="46"/>
      <c r="D117" s="41"/>
    </row>
    <row r="118" spans="3:4" ht="15.75" customHeight="1" x14ac:dyDescent="0.2">
      <c r="C118" s="46"/>
      <c r="D118" s="41"/>
    </row>
    <row r="119" spans="3:4" ht="15.75" customHeight="1" x14ac:dyDescent="0.2">
      <c r="C119" s="46"/>
      <c r="D119" s="41"/>
    </row>
    <row r="120" spans="3:4" ht="15.75" customHeight="1" x14ac:dyDescent="0.2">
      <c r="C120" s="46"/>
      <c r="D120" s="41"/>
    </row>
    <row r="121" spans="3:4" ht="15.75" customHeight="1" x14ac:dyDescent="0.2">
      <c r="C121" s="46"/>
      <c r="D121" s="41"/>
    </row>
    <row r="122" spans="3:4" ht="15.75" customHeight="1" x14ac:dyDescent="0.2">
      <c r="C122" s="46"/>
      <c r="D122" s="41"/>
    </row>
    <row r="123" spans="3:4" ht="15.75" customHeight="1" x14ac:dyDescent="0.2">
      <c r="C123" s="46"/>
      <c r="D123" s="41"/>
    </row>
    <row r="124" spans="3:4" ht="15.75" customHeight="1" x14ac:dyDescent="0.2">
      <c r="C124" s="46"/>
      <c r="D124" s="41"/>
    </row>
    <row r="125" spans="3:4" ht="15.75" customHeight="1" x14ac:dyDescent="0.2">
      <c r="C125" s="46"/>
      <c r="D125" s="41"/>
    </row>
    <row r="126" spans="3:4" ht="15.75" customHeight="1" x14ac:dyDescent="0.2">
      <c r="C126" s="46"/>
      <c r="D126" s="41"/>
    </row>
    <row r="127" spans="3:4" ht="15.75" customHeight="1" x14ac:dyDescent="0.2">
      <c r="C127" s="46"/>
      <c r="D127" s="41"/>
    </row>
    <row r="128" spans="3:4" ht="15.75" customHeight="1" thickBot="1" x14ac:dyDescent="0.25">
      <c r="C128" s="47"/>
      <c r="D128" s="42"/>
    </row>
    <row r="129" spans="3:3" ht="15.75" customHeight="1" x14ac:dyDescent="0.2">
      <c r="C129" s="13"/>
    </row>
    <row r="130" spans="3:3" ht="15.75" customHeight="1" x14ac:dyDescent="0.2">
      <c r="C130" s="13"/>
    </row>
    <row r="131" spans="3:3" ht="15.75" customHeight="1" x14ac:dyDescent="0.2">
      <c r="C131" s="13"/>
    </row>
    <row r="132" spans="3:3" ht="15.75" customHeight="1" x14ac:dyDescent="0.2">
      <c r="C132" s="13"/>
    </row>
    <row r="133" spans="3:3" ht="15.75" customHeight="1" x14ac:dyDescent="0.2">
      <c r="C133" s="13"/>
    </row>
    <row r="134" spans="3:3" ht="15.75" customHeight="1" x14ac:dyDescent="0.2">
      <c r="C134" s="13"/>
    </row>
    <row r="135" spans="3:3" ht="15.75" customHeight="1" x14ac:dyDescent="0.2">
      <c r="C135" s="13"/>
    </row>
    <row r="136" spans="3:3" ht="15.75" customHeight="1" x14ac:dyDescent="0.2">
      <c r="C136" s="13"/>
    </row>
    <row r="137" spans="3:3" ht="15.75" customHeight="1" x14ac:dyDescent="0.2">
      <c r="C137" s="13"/>
    </row>
    <row r="138" spans="3:3" ht="15.75" customHeight="1" x14ac:dyDescent="0.2">
      <c r="C138" s="13"/>
    </row>
    <row r="139" spans="3:3" ht="15.75" customHeight="1" x14ac:dyDescent="0.2">
      <c r="C139" s="13"/>
    </row>
    <row r="140" spans="3:3" ht="15.75" customHeight="1" x14ac:dyDescent="0.2">
      <c r="C140" s="13"/>
    </row>
    <row r="141" spans="3:3" ht="15.75" customHeight="1" x14ac:dyDescent="0.2">
      <c r="C141" s="13"/>
    </row>
    <row r="142" spans="3:3" ht="15.75" customHeight="1" x14ac:dyDescent="0.2">
      <c r="C142" s="13"/>
    </row>
    <row r="143" spans="3:3" ht="15.75" customHeight="1" x14ac:dyDescent="0.2">
      <c r="C143" s="13"/>
    </row>
    <row r="144" spans="3:3" ht="15.75" customHeight="1" x14ac:dyDescent="0.2">
      <c r="C144" s="13"/>
    </row>
    <row r="145" spans="3:3" ht="15.75" customHeight="1" x14ac:dyDescent="0.2">
      <c r="C145" s="13"/>
    </row>
    <row r="146" spans="3:3" ht="15.75" customHeight="1" x14ac:dyDescent="0.2">
      <c r="C146" s="13"/>
    </row>
    <row r="147" spans="3:3" ht="15.75" customHeight="1" x14ac:dyDescent="0.2">
      <c r="C147" s="13"/>
    </row>
    <row r="148" spans="3:3" ht="15.75" customHeight="1" x14ac:dyDescent="0.2">
      <c r="C148" s="13"/>
    </row>
    <row r="149" spans="3:3" ht="15.75" customHeight="1" x14ac:dyDescent="0.2">
      <c r="C149" s="13"/>
    </row>
    <row r="150" spans="3:3" ht="15.75" customHeight="1" x14ac:dyDescent="0.2">
      <c r="C150" s="13"/>
    </row>
    <row r="151" spans="3:3" ht="15.75" customHeight="1" x14ac:dyDescent="0.2">
      <c r="C151" s="13"/>
    </row>
    <row r="152" spans="3:3" ht="15.75" customHeight="1" x14ac:dyDescent="0.2">
      <c r="C152" s="13"/>
    </row>
    <row r="153" spans="3:3" ht="15.75" customHeight="1" x14ac:dyDescent="0.2">
      <c r="C153" s="13"/>
    </row>
    <row r="154" spans="3:3" ht="15.75" customHeight="1" x14ac:dyDescent="0.2">
      <c r="C154" s="13"/>
    </row>
    <row r="155" spans="3:3" ht="15.75" customHeight="1" x14ac:dyDescent="0.2">
      <c r="C155" s="13"/>
    </row>
    <row r="156" spans="3:3" ht="15.75" customHeight="1" x14ac:dyDescent="0.2">
      <c r="C156" s="13"/>
    </row>
    <row r="157" spans="3:3" ht="15.75" customHeight="1" x14ac:dyDescent="0.2">
      <c r="C157" s="13"/>
    </row>
    <row r="158" spans="3:3" ht="15.75" customHeight="1" x14ac:dyDescent="0.2">
      <c r="C158" s="13"/>
    </row>
    <row r="159" spans="3:3" ht="15.75" customHeight="1" x14ac:dyDescent="0.2">
      <c r="C159" s="13"/>
    </row>
    <row r="160" spans="3:3" ht="15.75" customHeight="1" x14ac:dyDescent="0.2">
      <c r="C160" s="13"/>
    </row>
    <row r="161" spans="3:3" ht="15.75" customHeight="1" x14ac:dyDescent="0.2">
      <c r="C161" s="13"/>
    </row>
    <row r="162" spans="3:3" ht="15.75" customHeight="1" x14ac:dyDescent="0.2">
      <c r="C162" s="13"/>
    </row>
    <row r="163" spans="3:3" ht="15.75" customHeight="1" x14ac:dyDescent="0.2">
      <c r="C163" s="13"/>
    </row>
    <row r="164" spans="3:3" ht="15.75" customHeight="1" x14ac:dyDescent="0.2">
      <c r="C164" s="13"/>
    </row>
    <row r="165" spans="3:3" ht="15.75" customHeight="1" x14ac:dyDescent="0.2">
      <c r="C165" s="13"/>
    </row>
    <row r="166" spans="3:3" ht="15.75" customHeight="1" x14ac:dyDescent="0.2">
      <c r="C166" s="13"/>
    </row>
    <row r="167" spans="3:3" ht="15.75" customHeight="1" x14ac:dyDescent="0.2">
      <c r="C167" s="13"/>
    </row>
    <row r="168" spans="3:3" ht="15.75" customHeight="1" x14ac:dyDescent="0.2">
      <c r="C168" s="13"/>
    </row>
    <row r="169" spans="3:3" ht="15.75" customHeight="1" x14ac:dyDescent="0.2">
      <c r="C169" s="13"/>
    </row>
    <row r="170" spans="3:3" ht="15.75" customHeight="1" x14ac:dyDescent="0.2">
      <c r="C170" s="13"/>
    </row>
    <row r="171" spans="3:3" ht="15.75" customHeight="1" x14ac:dyDescent="0.2">
      <c r="C171" s="13"/>
    </row>
    <row r="172" spans="3:3" ht="15.75" customHeight="1" x14ac:dyDescent="0.2">
      <c r="C172" s="13"/>
    </row>
    <row r="173" spans="3:3" ht="15.75" customHeight="1" x14ac:dyDescent="0.2">
      <c r="C173" s="13"/>
    </row>
    <row r="174" spans="3:3" ht="15.75" customHeight="1" x14ac:dyDescent="0.2">
      <c r="C174" s="13"/>
    </row>
    <row r="175" spans="3:3" ht="15.75" customHeight="1" x14ac:dyDescent="0.2">
      <c r="C175" s="13"/>
    </row>
    <row r="176" spans="3:3" ht="15.75" customHeight="1" x14ac:dyDescent="0.2">
      <c r="C176" s="13"/>
    </row>
    <row r="177" spans="3:3" ht="15.75" customHeight="1" x14ac:dyDescent="0.2">
      <c r="C177" s="13"/>
    </row>
    <row r="178" spans="3:3" ht="15.75" customHeight="1" x14ac:dyDescent="0.2">
      <c r="C178" s="13"/>
    </row>
    <row r="179" spans="3:3" ht="15.75" customHeight="1" x14ac:dyDescent="0.2">
      <c r="C179" s="13"/>
    </row>
    <row r="180" spans="3:3" ht="15.75" customHeight="1" x14ac:dyDescent="0.2">
      <c r="C180" s="13"/>
    </row>
    <row r="185" spans="3:3" ht="15.75" customHeight="1" x14ac:dyDescent="0.2">
      <c r="C185" s="13"/>
    </row>
    <row r="186" spans="3:3" ht="15.75" customHeight="1" x14ac:dyDescent="0.2">
      <c r="C186" s="13"/>
    </row>
    <row r="187" spans="3:3" ht="15.75" customHeight="1" x14ac:dyDescent="0.2">
      <c r="C187" s="13"/>
    </row>
    <row r="188" spans="3:3" ht="15.75" customHeight="1" x14ac:dyDescent="0.2">
      <c r="C188" s="13"/>
    </row>
    <row r="189" spans="3:3" ht="15.75" customHeight="1" x14ac:dyDescent="0.2">
      <c r="C189" s="13"/>
    </row>
    <row r="190" spans="3:3" ht="15.75" customHeight="1" x14ac:dyDescent="0.2">
      <c r="C190" s="13"/>
    </row>
    <row r="191" spans="3:3" ht="15.75" customHeight="1" x14ac:dyDescent="0.2">
      <c r="C191" s="13"/>
    </row>
    <row r="192" spans="3:3" ht="15.75" customHeight="1" x14ac:dyDescent="0.2">
      <c r="C192" s="13"/>
    </row>
    <row r="193" spans="3:3" ht="15.75" customHeight="1" x14ac:dyDescent="0.2">
      <c r="C193" s="13"/>
    </row>
    <row r="194" spans="3:3" ht="15.75" customHeight="1" x14ac:dyDescent="0.2">
      <c r="C194" s="13"/>
    </row>
    <row r="195" spans="3:3" ht="15.75" customHeight="1" x14ac:dyDescent="0.2">
      <c r="C195" s="13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Estado de Cuenta Suplidores</vt:lpstr>
      <vt:lpstr>Sheet3</vt:lpstr>
      <vt:lpstr>Sheet1</vt:lpstr>
      <vt:lpstr>Sheet2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2022-09-20T16:29:02Z</cp:lastPrinted>
  <dcterms:created xsi:type="dcterms:W3CDTF">2006-07-11T17:39:34Z</dcterms:created>
  <dcterms:modified xsi:type="dcterms:W3CDTF">2022-09-20T16:29:13Z</dcterms:modified>
</cp:coreProperties>
</file>