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9\ENERO\"/>
    </mc:Choice>
  </mc:AlternateContent>
  <xr:revisionPtr revIDLastSave="0" documentId="8_{47EAE221-6DDF-4010-B086-8B1679F8A1A1}" xr6:coauthVersionLast="36" xr6:coauthVersionMax="36" xr10:uidLastSave="{00000000-0000-0000-0000-000000000000}"/>
  <bookViews>
    <workbookView xWindow="0" yWindow="0" windowWidth="15360" windowHeight="6015" xr2:uid="{F755A77D-B1E8-4D2D-98EE-352ABDE7AAC2}"/>
  </bookViews>
  <sheets>
    <sheet name="FLUJO DE EFECTIVO HISTORICO " sheetId="1" r:id="rId1"/>
  </sheets>
  <externalReferences>
    <externalReference r:id="rId2"/>
  </externalReferences>
  <definedNames>
    <definedName name="_xlnm.Print_Area" localSheetId="0">'FLUJO DE EFECTIVO HISTORICO '!$A$1:$P$45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5" i="1" l="1"/>
  <c r="M24" i="1" s="1"/>
  <c r="N42" i="1"/>
  <c r="M42" i="1"/>
  <c r="L42" i="1"/>
  <c r="K42" i="1"/>
  <c r="J42" i="1"/>
  <c r="I42" i="1"/>
  <c r="F42" i="1"/>
  <c r="E42" i="1"/>
  <c r="D42" i="1"/>
  <c r="C42" i="1"/>
  <c r="B42" i="1"/>
  <c r="O41" i="1"/>
  <c r="P41" i="1" s="1"/>
  <c r="P40" i="1"/>
  <c r="O40" i="1"/>
  <c r="O39" i="1"/>
  <c r="P39" i="1" s="1"/>
  <c r="O38" i="1"/>
  <c r="P38" i="1" s="1"/>
  <c r="P37" i="1"/>
  <c r="O37" i="1"/>
  <c r="H36" i="1"/>
  <c r="P36" i="1" s="1"/>
  <c r="P35" i="1"/>
  <c r="O35" i="1"/>
  <c r="H35" i="1"/>
  <c r="O34" i="1"/>
  <c r="H34" i="1"/>
  <c r="P34" i="1" s="1"/>
  <c r="P33" i="1"/>
  <c r="O33" i="1"/>
  <c r="H33" i="1"/>
  <c r="P32" i="1"/>
  <c r="O32" i="1"/>
  <c r="H32" i="1"/>
  <c r="O31" i="1"/>
  <c r="H31" i="1"/>
  <c r="P31" i="1" s="1"/>
  <c r="O30" i="1"/>
  <c r="P30" i="1" s="1"/>
  <c r="H30" i="1"/>
  <c r="H42" i="1" s="1"/>
  <c r="P29" i="1"/>
  <c r="O29" i="1"/>
  <c r="O42" i="1" s="1"/>
  <c r="H29" i="1"/>
  <c r="D25" i="1"/>
  <c r="D45" i="1" s="1"/>
  <c r="C25" i="1"/>
  <c r="C45" i="1" s="1"/>
  <c r="N22" i="1"/>
  <c r="N25" i="1" s="1"/>
  <c r="N45" i="1" s="1"/>
  <c r="O24" i="1" s="1"/>
  <c r="L22" i="1"/>
  <c r="K22" i="1"/>
  <c r="I22" i="1"/>
  <c r="I25" i="1" s="1"/>
  <c r="I45" i="1" s="1"/>
  <c r="J24" i="1" s="1"/>
  <c r="F22" i="1"/>
  <c r="F25" i="1" s="1"/>
  <c r="F45" i="1" s="1"/>
  <c r="F46" i="1" s="1"/>
  <c r="D22" i="1"/>
  <c r="C22" i="1"/>
  <c r="B22" i="1"/>
  <c r="B25" i="1" s="1"/>
  <c r="B45" i="1" s="1"/>
  <c r="H24" i="1" s="1"/>
  <c r="O21" i="1"/>
  <c r="P21" i="1" s="1"/>
  <c r="P20" i="1"/>
  <c r="H20" i="1"/>
  <c r="O19" i="1"/>
  <c r="H19" i="1"/>
  <c r="P19" i="1" s="1"/>
  <c r="O18" i="1"/>
  <c r="H18" i="1"/>
  <c r="P18" i="1" s="1"/>
  <c r="O17" i="1"/>
  <c r="P17" i="1" s="1"/>
  <c r="H17" i="1"/>
  <c r="O16" i="1"/>
  <c r="H16" i="1"/>
  <c r="P16" i="1" s="1"/>
  <c r="O15" i="1"/>
  <c r="P15" i="1" s="1"/>
  <c r="P14" i="1"/>
  <c r="O14" i="1"/>
  <c r="H14" i="1"/>
  <c r="P13" i="1"/>
  <c r="H13" i="1"/>
  <c r="O12" i="1"/>
  <c r="H12" i="1"/>
  <c r="P12" i="1" s="1"/>
  <c r="H11" i="1"/>
  <c r="H22" i="1" s="1"/>
  <c r="O10" i="1"/>
  <c r="O22" i="1" s="1"/>
  <c r="M10" i="1"/>
  <c r="M22" i="1" s="1"/>
  <c r="M25" i="1" s="1"/>
  <c r="M45" i="1" s="1"/>
  <c r="N24" i="1" s="1"/>
  <c r="J10" i="1"/>
  <c r="J22" i="1" s="1"/>
  <c r="I10" i="1"/>
  <c r="G10" i="1"/>
  <c r="F10" i="1"/>
  <c r="E10" i="1"/>
  <c r="E22" i="1" s="1"/>
  <c r="E25" i="1" s="1"/>
  <c r="E45" i="1" s="1"/>
  <c r="J25" i="1" l="1"/>
  <c r="J45" i="1" s="1"/>
  <c r="K24" i="1" s="1"/>
  <c r="K25" i="1" s="1"/>
  <c r="K45" i="1" s="1"/>
  <c r="L24" i="1" s="1"/>
  <c r="O25" i="1"/>
  <c r="O45" i="1" s="1"/>
  <c r="P42" i="1"/>
  <c r="H25" i="1"/>
  <c r="H45" i="1" s="1"/>
  <c r="P10" i="1"/>
  <c r="P11" i="1"/>
  <c r="P22" i="1" l="1"/>
  <c r="P25" i="1" s="1"/>
  <c r="P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CC6CA2EB-592B-41EC-8448-12ADD17C776B}">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<sst xmlns="http://schemas.openxmlformats.org/spreadsheetml/2006/main" count="41" uniqueCount="40">
  <si>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</si>
  <si>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</si>
  <si>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</si>
  <si>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2003-2019</t>
  </si>
  <si>
    <t>2003-2007</t>
  </si>
  <si>
    <t>2008-2012</t>
  </si>
  <si>
    <t>al 31-01-2019</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</si>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</sst>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0" borderId="0" xfId="3" applyFont="1"/>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1" applyFont="1"/>
    <xf numFmtId="164" fontId="4" fillId="0" borderId="0" xfId="2" applyNumberFormat="1" applyFont="1" applyFill="1"/>
  </cellXfs>
  <cellStyles count="4">
    <cellStyle name="Comma" xfId="1" builtinId="3"/>
    <cellStyle name="Comma 2" xfId="3" xr:uid="{992A61DA-EBCF-410C-B714-D3BE5CAFA25B}"/>
    <cellStyle name="Normal" xfId="0" builtinId="0"/>
    <cellStyle name="Normal 2" xfId="2" xr:uid="{8CF4D0F5-E731-4C56-89DF-6255372CF4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3314700</xdr:colOff>
      <xdr:row>3</xdr:row>
      <xdr:rowOff>104775</xdr:rowOff>
    </xdr:to>
    <xdr:pic>
      <xdr:nvPicPr>
        <xdr:cNvPr id="2" name="Group 15" descr="cid:image002.png@01D2B37E.C2592900">
          <a:extLst>
            <a:ext uri="{FF2B5EF4-FFF2-40B4-BE49-F238E27FC236}">
              <a16:creationId xmlns:a16="http://schemas.microsoft.com/office/drawing/2014/main" id="{44FC281F-9C4A-40CE-B635-A6B78859D85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3257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9/ESTADOS%20PARA%20PUBLICAR%20-%2001%2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9724493283.2999992</v>
          </cell>
        </row>
        <row r="11">
          <cell r="D11">
            <v>67267382.379999995</v>
          </cell>
        </row>
        <row r="13">
          <cell r="D13">
            <v>82036468.060000002</v>
          </cell>
        </row>
        <row r="14">
          <cell r="D14">
            <v>862054.03</v>
          </cell>
        </row>
        <row r="15">
          <cell r="D15">
            <v>0</v>
          </cell>
        </row>
        <row r="16">
          <cell r="D16">
            <v>3979569.76</v>
          </cell>
        </row>
        <row r="17">
          <cell r="D17">
            <v>0</v>
          </cell>
        </row>
        <row r="18">
          <cell r="D18">
            <v>0</v>
          </cell>
        </row>
        <row r="19">
          <cell r="D19">
            <v>0</v>
          </cell>
        </row>
        <row r="27">
          <cell r="D27">
            <v>4544706826.1899996</v>
          </cell>
        </row>
        <row r="28">
          <cell r="D28">
            <v>4712327689.4499998</v>
          </cell>
        </row>
        <row r="29">
          <cell r="D29">
            <v>457755727.92000002</v>
          </cell>
        </row>
        <row r="30">
          <cell r="D30">
            <v>29196.080000000002</v>
          </cell>
        </row>
        <row r="31">
          <cell r="D31">
            <v>0</v>
          </cell>
        </row>
        <row r="32">
          <cell r="D32">
            <v>0</v>
          </cell>
        </row>
        <row r="33">
          <cell r="D33">
            <v>7385913.0899999999</v>
          </cell>
        </row>
        <row r="34">
          <cell r="D34">
            <v>0</v>
          </cell>
        </row>
        <row r="35">
          <cell r="D35">
            <v>0</v>
          </cell>
        </row>
        <row r="36">
          <cell r="D36">
            <v>0</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3947-F14F-4977-8F16-CF79147A0AB6}">
  <sheetPr>
    <tabColor indexed="50"/>
  </sheetPr>
  <dimension ref="A1:S56"/>
  <sheetViews>
    <sheetView showGridLines="0" tabSelected="1" zoomScale="66" zoomScaleNormal="66" zoomScaleSheetLayoutView="50" workbookViewId="0">
      <selection activeCell="B5" sqref="B5"/>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5" width="48.5703125" style="8" customWidth="1"/>
    <col min="16" max="16" width="49.7109375" style="8" customWidth="1"/>
    <col min="17" max="17" width="30.85546875" style="8" bestFit="1" customWidth="1"/>
    <col min="18" max="18" width="31.5703125" style="8" bestFit="1" customWidth="1"/>
    <col min="19" max="19" width="29.28515625" style="8" customWidth="1"/>
    <col min="20" max="256" width="9.140625" style="8"/>
    <col min="257" max="257" width="105.140625" style="8" customWidth="1"/>
    <col min="258" max="258" width="48.28515625" style="8" customWidth="1"/>
    <col min="259" max="263" width="0" style="8" hidden="1" customWidth="1"/>
    <col min="264" max="264" width="52.7109375" style="8" bestFit="1" customWidth="1"/>
    <col min="265" max="271" width="48.5703125" style="8" customWidth="1"/>
    <col min="272" max="272" width="49.7109375" style="8" customWidth="1"/>
    <col min="273" max="273" width="30.85546875" style="8" bestFit="1" customWidth="1"/>
    <col min="274" max="274" width="31.5703125" style="8" bestFit="1" customWidth="1"/>
    <col min="275" max="275" width="29.28515625" style="8" customWidth="1"/>
    <col min="276" max="512" width="9.140625" style="8"/>
    <col min="513" max="513" width="105.140625" style="8" customWidth="1"/>
    <col min="514" max="514" width="48.28515625" style="8" customWidth="1"/>
    <col min="515" max="519" width="0" style="8" hidden="1" customWidth="1"/>
    <col min="520" max="520" width="52.7109375" style="8" bestFit="1" customWidth="1"/>
    <col min="521" max="527" width="48.5703125" style="8" customWidth="1"/>
    <col min="528" max="528" width="49.7109375" style="8" customWidth="1"/>
    <col min="529" max="529" width="30.85546875" style="8" bestFit="1" customWidth="1"/>
    <col min="530" max="530" width="31.5703125" style="8" bestFit="1" customWidth="1"/>
    <col min="531" max="531" width="29.28515625" style="8" customWidth="1"/>
    <col min="532" max="768" width="9.140625" style="8"/>
    <col min="769" max="769" width="105.140625" style="8" customWidth="1"/>
    <col min="770" max="770" width="48.28515625" style="8" customWidth="1"/>
    <col min="771" max="775" width="0" style="8" hidden="1" customWidth="1"/>
    <col min="776" max="776" width="52.7109375" style="8" bestFit="1" customWidth="1"/>
    <col min="777" max="783" width="48.5703125" style="8" customWidth="1"/>
    <col min="784" max="784" width="49.7109375" style="8" customWidth="1"/>
    <col min="785" max="785" width="30.85546875" style="8" bestFit="1" customWidth="1"/>
    <col min="786" max="786" width="31.5703125" style="8" bestFit="1" customWidth="1"/>
    <col min="787" max="787" width="29.28515625" style="8" customWidth="1"/>
    <col min="788" max="1024" width="9.140625" style="8"/>
    <col min="1025" max="1025" width="105.140625" style="8" customWidth="1"/>
    <col min="1026" max="1026" width="48.28515625" style="8" customWidth="1"/>
    <col min="1027" max="1031" width="0" style="8" hidden="1" customWidth="1"/>
    <col min="1032" max="1032" width="52.7109375" style="8" bestFit="1" customWidth="1"/>
    <col min="1033" max="1039" width="48.5703125" style="8" customWidth="1"/>
    <col min="1040" max="1040" width="49.7109375" style="8" customWidth="1"/>
    <col min="1041" max="1041" width="30.85546875" style="8" bestFit="1" customWidth="1"/>
    <col min="1042" max="1042" width="31.5703125" style="8" bestFit="1" customWidth="1"/>
    <col min="1043" max="1043" width="29.28515625" style="8" customWidth="1"/>
    <col min="1044" max="1280" width="9.140625" style="8"/>
    <col min="1281" max="1281" width="105.140625" style="8" customWidth="1"/>
    <col min="1282" max="1282" width="48.28515625" style="8" customWidth="1"/>
    <col min="1283" max="1287" width="0" style="8" hidden="1" customWidth="1"/>
    <col min="1288" max="1288" width="52.7109375" style="8" bestFit="1" customWidth="1"/>
    <col min="1289" max="1295" width="48.5703125" style="8" customWidth="1"/>
    <col min="1296" max="1296" width="49.7109375" style="8" customWidth="1"/>
    <col min="1297" max="1297" width="30.85546875" style="8" bestFit="1" customWidth="1"/>
    <col min="1298" max="1298" width="31.5703125" style="8" bestFit="1" customWidth="1"/>
    <col min="1299" max="1299" width="29.28515625" style="8" customWidth="1"/>
    <col min="1300" max="1536" width="9.140625" style="8"/>
    <col min="1537" max="1537" width="105.140625" style="8" customWidth="1"/>
    <col min="1538" max="1538" width="48.28515625" style="8" customWidth="1"/>
    <col min="1539" max="1543" width="0" style="8" hidden="1" customWidth="1"/>
    <col min="1544" max="1544" width="52.7109375" style="8" bestFit="1" customWidth="1"/>
    <col min="1545" max="1551" width="48.5703125" style="8" customWidth="1"/>
    <col min="1552" max="1552" width="49.7109375" style="8" customWidth="1"/>
    <col min="1553" max="1553" width="30.85546875" style="8" bestFit="1" customWidth="1"/>
    <col min="1554" max="1554" width="31.5703125" style="8" bestFit="1" customWidth="1"/>
    <col min="1555" max="1555" width="29.28515625" style="8" customWidth="1"/>
    <col min="1556" max="1792" width="9.140625" style="8"/>
    <col min="1793" max="1793" width="105.140625" style="8" customWidth="1"/>
    <col min="1794" max="1794" width="48.28515625" style="8" customWidth="1"/>
    <col min="1795" max="1799" width="0" style="8" hidden="1" customWidth="1"/>
    <col min="1800" max="1800" width="52.7109375" style="8" bestFit="1" customWidth="1"/>
    <col min="1801" max="1807" width="48.5703125" style="8" customWidth="1"/>
    <col min="1808" max="1808" width="49.7109375" style="8" customWidth="1"/>
    <col min="1809" max="1809" width="30.85546875" style="8" bestFit="1" customWidth="1"/>
    <col min="1810" max="1810" width="31.5703125" style="8" bestFit="1" customWidth="1"/>
    <col min="1811" max="1811" width="29.28515625" style="8" customWidth="1"/>
    <col min="1812" max="2048" width="9.140625" style="8"/>
    <col min="2049" max="2049" width="105.140625" style="8" customWidth="1"/>
    <col min="2050" max="2050" width="48.28515625" style="8" customWidth="1"/>
    <col min="2051" max="2055" width="0" style="8" hidden="1" customWidth="1"/>
    <col min="2056" max="2056" width="52.7109375" style="8" bestFit="1" customWidth="1"/>
    <col min="2057" max="2063" width="48.5703125" style="8" customWidth="1"/>
    <col min="2064" max="2064" width="49.7109375" style="8" customWidth="1"/>
    <col min="2065" max="2065" width="30.85546875" style="8" bestFit="1" customWidth="1"/>
    <col min="2066" max="2066" width="31.5703125" style="8" bestFit="1" customWidth="1"/>
    <col min="2067" max="2067" width="29.28515625" style="8" customWidth="1"/>
    <col min="2068" max="2304" width="9.140625" style="8"/>
    <col min="2305" max="2305" width="105.140625" style="8" customWidth="1"/>
    <col min="2306" max="2306" width="48.28515625" style="8" customWidth="1"/>
    <col min="2307" max="2311" width="0" style="8" hidden="1" customWidth="1"/>
    <col min="2312" max="2312" width="52.7109375" style="8" bestFit="1" customWidth="1"/>
    <col min="2313" max="2319" width="48.5703125" style="8" customWidth="1"/>
    <col min="2320" max="2320" width="49.7109375" style="8" customWidth="1"/>
    <col min="2321" max="2321" width="30.85546875" style="8" bestFit="1" customWidth="1"/>
    <col min="2322" max="2322" width="31.5703125" style="8" bestFit="1" customWidth="1"/>
    <col min="2323" max="2323" width="29.28515625" style="8" customWidth="1"/>
    <col min="2324" max="2560" width="9.140625" style="8"/>
    <col min="2561" max="2561" width="105.140625" style="8" customWidth="1"/>
    <col min="2562" max="2562" width="48.28515625" style="8" customWidth="1"/>
    <col min="2563" max="2567" width="0" style="8" hidden="1" customWidth="1"/>
    <col min="2568" max="2568" width="52.7109375" style="8" bestFit="1" customWidth="1"/>
    <col min="2569" max="2575" width="48.5703125" style="8" customWidth="1"/>
    <col min="2576" max="2576" width="49.7109375" style="8" customWidth="1"/>
    <col min="2577" max="2577" width="30.85546875" style="8" bestFit="1" customWidth="1"/>
    <col min="2578" max="2578" width="31.5703125" style="8" bestFit="1" customWidth="1"/>
    <col min="2579" max="2579" width="29.28515625" style="8" customWidth="1"/>
    <col min="2580" max="2816" width="9.140625" style="8"/>
    <col min="2817" max="2817" width="105.140625" style="8" customWidth="1"/>
    <col min="2818" max="2818" width="48.28515625" style="8" customWidth="1"/>
    <col min="2819" max="2823" width="0" style="8" hidden="1" customWidth="1"/>
    <col min="2824" max="2824" width="52.7109375" style="8" bestFit="1" customWidth="1"/>
    <col min="2825" max="2831" width="48.5703125" style="8" customWidth="1"/>
    <col min="2832" max="2832" width="49.7109375" style="8" customWidth="1"/>
    <col min="2833" max="2833" width="30.85546875" style="8" bestFit="1" customWidth="1"/>
    <col min="2834" max="2834" width="31.5703125" style="8" bestFit="1" customWidth="1"/>
    <col min="2835" max="2835" width="29.28515625" style="8" customWidth="1"/>
    <col min="2836" max="3072" width="9.140625" style="8"/>
    <col min="3073" max="3073" width="105.140625" style="8" customWidth="1"/>
    <col min="3074" max="3074" width="48.28515625" style="8" customWidth="1"/>
    <col min="3075" max="3079" width="0" style="8" hidden="1" customWidth="1"/>
    <col min="3080" max="3080" width="52.7109375" style="8" bestFit="1" customWidth="1"/>
    <col min="3081" max="3087" width="48.5703125" style="8" customWidth="1"/>
    <col min="3088" max="3088" width="49.7109375" style="8" customWidth="1"/>
    <col min="3089" max="3089" width="30.85546875" style="8" bestFit="1" customWidth="1"/>
    <col min="3090" max="3090" width="31.5703125" style="8" bestFit="1" customWidth="1"/>
    <col min="3091" max="3091" width="29.28515625" style="8" customWidth="1"/>
    <col min="3092" max="3328" width="9.140625" style="8"/>
    <col min="3329" max="3329" width="105.140625" style="8" customWidth="1"/>
    <col min="3330" max="3330" width="48.28515625" style="8" customWidth="1"/>
    <col min="3331" max="3335" width="0" style="8" hidden="1" customWidth="1"/>
    <col min="3336" max="3336" width="52.7109375" style="8" bestFit="1" customWidth="1"/>
    <col min="3337" max="3343" width="48.5703125" style="8" customWidth="1"/>
    <col min="3344" max="3344" width="49.7109375" style="8" customWidth="1"/>
    <col min="3345" max="3345" width="30.85546875" style="8" bestFit="1" customWidth="1"/>
    <col min="3346" max="3346" width="31.5703125" style="8" bestFit="1" customWidth="1"/>
    <col min="3347" max="3347" width="29.28515625" style="8" customWidth="1"/>
    <col min="3348" max="3584" width="9.140625" style="8"/>
    <col min="3585" max="3585" width="105.140625" style="8" customWidth="1"/>
    <col min="3586" max="3586" width="48.28515625" style="8" customWidth="1"/>
    <col min="3587" max="3591" width="0" style="8" hidden="1" customWidth="1"/>
    <col min="3592" max="3592" width="52.7109375" style="8" bestFit="1" customWidth="1"/>
    <col min="3593" max="3599" width="48.5703125" style="8" customWidth="1"/>
    <col min="3600" max="3600" width="49.7109375" style="8" customWidth="1"/>
    <col min="3601" max="3601" width="30.85546875" style="8" bestFit="1" customWidth="1"/>
    <col min="3602" max="3602" width="31.5703125" style="8" bestFit="1" customWidth="1"/>
    <col min="3603" max="3603" width="29.28515625" style="8" customWidth="1"/>
    <col min="3604" max="3840" width="9.140625" style="8"/>
    <col min="3841" max="3841" width="105.140625" style="8" customWidth="1"/>
    <col min="3842" max="3842" width="48.28515625" style="8" customWidth="1"/>
    <col min="3843" max="3847" width="0" style="8" hidden="1" customWidth="1"/>
    <col min="3848" max="3848" width="52.7109375" style="8" bestFit="1" customWidth="1"/>
    <col min="3849" max="3855" width="48.5703125" style="8" customWidth="1"/>
    <col min="3856" max="3856" width="49.7109375" style="8" customWidth="1"/>
    <col min="3857" max="3857" width="30.85546875" style="8" bestFit="1" customWidth="1"/>
    <col min="3858" max="3858" width="31.5703125" style="8" bestFit="1" customWidth="1"/>
    <col min="3859" max="3859" width="29.28515625" style="8" customWidth="1"/>
    <col min="3860" max="4096" width="9.140625" style="8"/>
    <col min="4097" max="4097" width="105.140625" style="8" customWidth="1"/>
    <col min="4098" max="4098" width="48.28515625" style="8" customWidth="1"/>
    <col min="4099" max="4103" width="0" style="8" hidden="1" customWidth="1"/>
    <col min="4104" max="4104" width="52.7109375" style="8" bestFit="1" customWidth="1"/>
    <col min="4105" max="4111" width="48.5703125" style="8" customWidth="1"/>
    <col min="4112" max="4112" width="49.7109375" style="8" customWidth="1"/>
    <col min="4113" max="4113" width="30.85546875" style="8" bestFit="1" customWidth="1"/>
    <col min="4114" max="4114" width="31.5703125" style="8" bestFit="1" customWidth="1"/>
    <col min="4115" max="4115" width="29.28515625" style="8" customWidth="1"/>
    <col min="4116" max="4352" width="9.140625" style="8"/>
    <col min="4353" max="4353" width="105.140625" style="8" customWidth="1"/>
    <col min="4354" max="4354" width="48.28515625" style="8" customWidth="1"/>
    <col min="4355" max="4359" width="0" style="8" hidden="1" customWidth="1"/>
    <col min="4360" max="4360" width="52.7109375" style="8" bestFit="1" customWidth="1"/>
    <col min="4361" max="4367" width="48.5703125" style="8" customWidth="1"/>
    <col min="4368" max="4368" width="49.7109375" style="8" customWidth="1"/>
    <col min="4369" max="4369" width="30.85546875" style="8" bestFit="1" customWidth="1"/>
    <col min="4370" max="4370" width="31.5703125" style="8" bestFit="1" customWidth="1"/>
    <col min="4371" max="4371" width="29.28515625" style="8" customWidth="1"/>
    <col min="4372" max="4608" width="9.140625" style="8"/>
    <col min="4609" max="4609" width="105.140625" style="8" customWidth="1"/>
    <col min="4610" max="4610" width="48.28515625" style="8" customWidth="1"/>
    <col min="4611" max="4615" width="0" style="8" hidden="1" customWidth="1"/>
    <col min="4616" max="4616" width="52.7109375" style="8" bestFit="1" customWidth="1"/>
    <col min="4617" max="4623" width="48.5703125" style="8" customWidth="1"/>
    <col min="4624" max="4624" width="49.7109375" style="8" customWidth="1"/>
    <col min="4625" max="4625" width="30.85546875" style="8" bestFit="1" customWidth="1"/>
    <col min="4626" max="4626" width="31.5703125" style="8" bestFit="1" customWidth="1"/>
    <col min="4627" max="4627" width="29.28515625" style="8" customWidth="1"/>
    <col min="4628" max="4864" width="9.140625" style="8"/>
    <col min="4865" max="4865" width="105.140625" style="8" customWidth="1"/>
    <col min="4866" max="4866" width="48.28515625" style="8" customWidth="1"/>
    <col min="4867" max="4871" width="0" style="8" hidden="1" customWidth="1"/>
    <col min="4872" max="4872" width="52.7109375" style="8" bestFit="1" customWidth="1"/>
    <col min="4873" max="4879" width="48.5703125" style="8" customWidth="1"/>
    <col min="4880" max="4880" width="49.7109375" style="8" customWidth="1"/>
    <col min="4881" max="4881" width="30.85546875" style="8" bestFit="1" customWidth="1"/>
    <col min="4882" max="4882" width="31.5703125" style="8" bestFit="1" customWidth="1"/>
    <col min="4883" max="4883" width="29.28515625" style="8" customWidth="1"/>
    <col min="4884" max="5120" width="9.140625" style="8"/>
    <col min="5121" max="5121" width="105.140625" style="8" customWidth="1"/>
    <col min="5122" max="5122" width="48.28515625" style="8" customWidth="1"/>
    <col min="5123" max="5127" width="0" style="8" hidden="1" customWidth="1"/>
    <col min="5128" max="5128" width="52.7109375" style="8" bestFit="1" customWidth="1"/>
    <col min="5129" max="5135" width="48.5703125" style="8" customWidth="1"/>
    <col min="5136" max="5136" width="49.7109375" style="8" customWidth="1"/>
    <col min="5137" max="5137" width="30.85546875" style="8" bestFit="1" customWidth="1"/>
    <col min="5138" max="5138" width="31.5703125" style="8" bestFit="1" customWidth="1"/>
    <col min="5139" max="5139" width="29.28515625" style="8" customWidth="1"/>
    <col min="5140" max="5376" width="9.140625" style="8"/>
    <col min="5377" max="5377" width="105.140625" style="8" customWidth="1"/>
    <col min="5378" max="5378" width="48.28515625" style="8" customWidth="1"/>
    <col min="5379" max="5383" width="0" style="8" hidden="1" customWidth="1"/>
    <col min="5384" max="5384" width="52.7109375" style="8" bestFit="1" customWidth="1"/>
    <col min="5385" max="5391" width="48.5703125" style="8" customWidth="1"/>
    <col min="5392" max="5392" width="49.7109375" style="8" customWidth="1"/>
    <col min="5393" max="5393" width="30.85546875" style="8" bestFit="1" customWidth="1"/>
    <col min="5394" max="5394" width="31.5703125" style="8" bestFit="1" customWidth="1"/>
    <col min="5395" max="5395" width="29.28515625" style="8" customWidth="1"/>
    <col min="5396" max="5632" width="9.140625" style="8"/>
    <col min="5633" max="5633" width="105.140625" style="8" customWidth="1"/>
    <col min="5634" max="5634" width="48.28515625" style="8" customWidth="1"/>
    <col min="5635" max="5639" width="0" style="8" hidden="1" customWidth="1"/>
    <col min="5640" max="5640" width="52.7109375" style="8" bestFit="1" customWidth="1"/>
    <col min="5641" max="5647" width="48.5703125" style="8" customWidth="1"/>
    <col min="5648" max="5648" width="49.7109375" style="8" customWidth="1"/>
    <col min="5649" max="5649" width="30.85546875" style="8" bestFit="1" customWidth="1"/>
    <col min="5650" max="5650" width="31.5703125" style="8" bestFit="1" customWidth="1"/>
    <col min="5651" max="5651" width="29.28515625" style="8" customWidth="1"/>
    <col min="5652" max="5888" width="9.140625" style="8"/>
    <col min="5889" max="5889" width="105.140625" style="8" customWidth="1"/>
    <col min="5890" max="5890" width="48.28515625" style="8" customWidth="1"/>
    <col min="5891" max="5895" width="0" style="8" hidden="1" customWidth="1"/>
    <col min="5896" max="5896" width="52.7109375" style="8" bestFit="1" customWidth="1"/>
    <col min="5897" max="5903" width="48.5703125" style="8" customWidth="1"/>
    <col min="5904" max="5904" width="49.7109375" style="8" customWidth="1"/>
    <col min="5905" max="5905" width="30.85546875" style="8" bestFit="1" customWidth="1"/>
    <col min="5906" max="5906" width="31.5703125" style="8" bestFit="1" customWidth="1"/>
    <col min="5907" max="5907" width="29.28515625" style="8" customWidth="1"/>
    <col min="5908" max="6144" width="9.140625" style="8"/>
    <col min="6145" max="6145" width="105.140625" style="8" customWidth="1"/>
    <col min="6146" max="6146" width="48.28515625" style="8" customWidth="1"/>
    <col min="6147" max="6151" width="0" style="8" hidden="1" customWidth="1"/>
    <col min="6152" max="6152" width="52.7109375" style="8" bestFit="1" customWidth="1"/>
    <col min="6153" max="6159" width="48.5703125" style="8" customWidth="1"/>
    <col min="6160" max="6160" width="49.7109375" style="8" customWidth="1"/>
    <col min="6161" max="6161" width="30.85546875" style="8" bestFit="1" customWidth="1"/>
    <col min="6162" max="6162" width="31.5703125" style="8" bestFit="1" customWidth="1"/>
    <col min="6163" max="6163" width="29.28515625" style="8" customWidth="1"/>
    <col min="6164" max="6400" width="9.140625" style="8"/>
    <col min="6401" max="6401" width="105.140625" style="8" customWidth="1"/>
    <col min="6402" max="6402" width="48.28515625" style="8" customWidth="1"/>
    <col min="6403" max="6407" width="0" style="8" hidden="1" customWidth="1"/>
    <col min="6408" max="6408" width="52.7109375" style="8" bestFit="1" customWidth="1"/>
    <col min="6409" max="6415" width="48.5703125" style="8" customWidth="1"/>
    <col min="6416" max="6416" width="49.7109375" style="8" customWidth="1"/>
    <col min="6417" max="6417" width="30.85546875" style="8" bestFit="1" customWidth="1"/>
    <col min="6418" max="6418" width="31.5703125" style="8" bestFit="1" customWidth="1"/>
    <col min="6419" max="6419" width="29.28515625" style="8" customWidth="1"/>
    <col min="6420" max="6656" width="9.140625" style="8"/>
    <col min="6657" max="6657" width="105.140625" style="8" customWidth="1"/>
    <col min="6658" max="6658" width="48.28515625" style="8" customWidth="1"/>
    <col min="6659" max="6663" width="0" style="8" hidden="1" customWidth="1"/>
    <col min="6664" max="6664" width="52.7109375" style="8" bestFit="1" customWidth="1"/>
    <col min="6665" max="6671" width="48.5703125" style="8" customWidth="1"/>
    <col min="6672" max="6672" width="49.7109375" style="8" customWidth="1"/>
    <col min="6673" max="6673" width="30.85546875" style="8" bestFit="1" customWidth="1"/>
    <col min="6674" max="6674" width="31.5703125" style="8" bestFit="1" customWidth="1"/>
    <col min="6675" max="6675" width="29.28515625" style="8" customWidth="1"/>
    <col min="6676" max="6912" width="9.140625" style="8"/>
    <col min="6913" max="6913" width="105.140625" style="8" customWidth="1"/>
    <col min="6914" max="6914" width="48.28515625" style="8" customWidth="1"/>
    <col min="6915" max="6919" width="0" style="8" hidden="1" customWidth="1"/>
    <col min="6920" max="6920" width="52.7109375" style="8" bestFit="1" customWidth="1"/>
    <col min="6921" max="6927" width="48.5703125" style="8" customWidth="1"/>
    <col min="6928" max="6928" width="49.7109375" style="8" customWidth="1"/>
    <col min="6929" max="6929" width="30.85546875" style="8" bestFit="1" customWidth="1"/>
    <col min="6930" max="6930" width="31.5703125" style="8" bestFit="1" customWidth="1"/>
    <col min="6931" max="6931" width="29.28515625" style="8" customWidth="1"/>
    <col min="6932" max="7168" width="9.140625" style="8"/>
    <col min="7169" max="7169" width="105.140625" style="8" customWidth="1"/>
    <col min="7170" max="7170" width="48.28515625" style="8" customWidth="1"/>
    <col min="7171" max="7175" width="0" style="8" hidden="1" customWidth="1"/>
    <col min="7176" max="7176" width="52.7109375" style="8" bestFit="1" customWidth="1"/>
    <col min="7177" max="7183" width="48.5703125" style="8" customWidth="1"/>
    <col min="7184" max="7184" width="49.7109375" style="8" customWidth="1"/>
    <col min="7185" max="7185" width="30.85546875" style="8" bestFit="1" customWidth="1"/>
    <col min="7186" max="7186" width="31.5703125" style="8" bestFit="1" customWidth="1"/>
    <col min="7187" max="7187" width="29.28515625" style="8" customWidth="1"/>
    <col min="7188" max="7424" width="9.140625" style="8"/>
    <col min="7425" max="7425" width="105.140625" style="8" customWidth="1"/>
    <col min="7426" max="7426" width="48.28515625" style="8" customWidth="1"/>
    <col min="7427" max="7431" width="0" style="8" hidden="1" customWidth="1"/>
    <col min="7432" max="7432" width="52.7109375" style="8" bestFit="1" customWidth="1"/>
    <col min="7433" max="7439" width="48.5703125" style="8" customWidth="1"/>
    <col min="7440" max="7440" width="49.7109375" style="8" customWidth="1"/>
    <col min="7441" max="7441" width="30.85546875" style="8" bestFit="1" customWidth="1"/>
    <col min="7442" max="7442" width="31.5703125" style="8" bestFit="1" customWidth="1"/>
    <col min="7443" max="7443" width="29.28515625" style="8" customWidth="1"/>
    <col min="7444" max="7680" width="9.140625" style="8"/>
    <col min="7681" max="7681" width="105.140625" style="8" customWidth="1"/>
    <col min="7682" max="7682" width="48.28515625" style="8" customWidth="1"/>
    <col min="7683" max="7687" width="0" style="8" hidden="1" customWidth="1"/>
    <col min="7688" max="7688" width="52.7109375" style="8" bestFit="1" customWidth="1"/>
    <col min="7689" max="7695" width="48.5703125" style="8" customWidth="1"/>
    <col min="7696" max="7696" width="49.7109375" style="8" customWidth="1"/>
    <col min="7697" max="7697" width="30.85546875" style="8" bestFit="1" customWidth="1"/>
    <col min="7698" max="7698" width="31.5703125" style="8" bestFit="1" customWidth="1"/>
    <col min="7699" max="7699" width="29.28515625" style="8" customWidth="1"/>
    <col min="7700" max="7936" width="9.140625" style="8"/>
    <col min="7937" max="7937" width="105.140625" style="8" customWidth="1"/>
    <col min="7938" max="7938" width="48.28515625" style="8" customWidth="1"/>
    <col min="7939" max="7943" width="0" style="8" hidden="1" customWidth="1"/>
    <col min="7944" max="7944" width="52.7109375" style="8" bestFit="1" customWidth="1"/>
    <col min="7945" max="7951" width="48.5703125" style="8" customWidth="1"/>
    <col min="7952" max="7952" width="49.7109375" style="8" customWidth="1"/>
    <col min="7953" max="7953" width="30.85546875" style="8" bestFit="1" customWidth="1"/>
    <col min="7954" max="7954" width="31.5703125" style="8" bestFit="1" customWidth="1"/>
    <col min="7955" max="7955" width="29.28515625" style="8" customWidth="1"/>
    <col min="7956" max="8192" width="9.140625" style="8"/>
    <col min="8193" max="8193" width="105.140625" style="8" customWidth="1"/>
    <col min="8194" max="8194" width="48.28515625" style="8" customWidth="1"/>
    <col min="8195" max="8199" width="0" style="8" hidden="1" customWidth="1"/>
    <col min="8200" max="8200" width="52.7109375" style="8" bestFit="1" customWidth="1"/>
    <col min="8201" max="8207" width="48.5703125" style="8" customWidth="1"/>
    <col min="8208" max="8208" width="49.7109375" style="8" customWidth="1"/>
    <col min="8209" max="8209" width="30.85546875" style="8" bestFit="1" customWidth="1"/>
    <col min="8210" max="8210" width="31.5703125" style="8" bestFit="1" customWidth="1"/>
    <col min="8211" max="8211" width="29.28515625" style="8" customWidth="1"/>
    <col min="8212" max="8448" width="9.140625" style="8"/>
    <col min="8449" max="8449" width="105.140625" style="8" customWidth="1"/>
    <col min="8450" max="8450" width="48.28515625" style="8" customWidth="1"/>
    <col min="8451" max="8455" width="0" style="8" hidden="1" customWidth="1"/>
    <col min="8456" max="8456" width="52.7109375" style="8" bestFit="1" customWidth="1"/>
    <col min="8457" max="8463" width="48.5703125" style="8" customWidth="1"/>
    <col min="8464" max="8464" width="49.7109375" style="8" customWidth="1"/>
    <col min="8465" max="8465" width="30.85546875" style="8" bestFit="1" customWidth="1"/>
    <col min="8466" max="8466" width="31.5703125" style="8" bestFit="1" customWidth="1"/>
    <col min="8467" max="8467" width="29.28515625" style="8" customWidth="1"/>
    <col min="8468" max="8704" width="9.140625" style="8"/>
    <col min="8705" max="8705" width="105.140625" style="8" customWidth="1"/>
    <col min="8706" max="8706" width="48.28515625" style="8" customWidth="1"/>
    <col min="8707" max="8711" width="0" style="8" hidden="1" customWidth="1"/>
    <col min="8712" max="8712" width="52.7109375" style="8" bestFit="1" customWidth="1"/>
    <col min="8713" max="8719" width="48.5703125" style="8" customWidth="1"/>
    <col min="8720" max="8720" width="49.7109375" style="8" customWidth="1"/>
    <col min="8721" max="8721" width="30.85546875" style="8" bestFit="1" customWidth="1"/>
    <col min="8722" max="8722" width="31.5703125" style="8" bestFit="1" customWidth="1"/>
    <col min="8723" max="8723" width="29.28515625" style="8" customWidth="1"/>
    <col min="8724" max="8960" width="9.140625" style="8"/>
    <col min="8961" max="8961" width="105.140625" style="8" customWidth="1"/>
    <col min="8962" max="8962" width="48.28515625" style="8" customWidth="1"/>
    <col min="8963" max="8967" width="0" style="8" hidden="1" customWidth="1"/>
    <col min="8968" max="8968" width="52.7109375" style="8" bestFit="1" customWidth="1"/>
    <col min="8969" max="8975" width="48.5703125" style="8" customWidth="1"/>
    <col min="8976" max="8976" width="49.7109375" style="8" customWidth="1"/>
    <col min="8977" max="8977" width="30.85546875" style="8" bestFit="1" customWidth="1"/>
    <col min="8978" max="8978" width="31.5703125" style="8" bestFit="1" customWidth="1"/>
    <col min="8979" max="8979" width="29.28515625" style="8" customWidth="1"/>
    <col min="8980" max="9216" width="9.140625" style="8"/>
    <col min="9217" max="9217" width="105.140625" style="8" customWidth="1"/>
    <col min="9218" max="9218" width="48.28515625" style="8" customWidth="1"/>
    <col min="9219" max="9223" width="0" style="8" hidden="1" customWidth="1"/>
    <col min="9224" max="9224" width="52.7109375" style="8" bestFit="1" customWidth="1"/>
    <col min="9225" max="9231" width="48.5703125" style="8" customWidth="1"/>
    <col min="9232" max="9232" width="49.7109375" style="8" customWidth="1"/>
    <col min="9233" max="9233" width="30.85546875" style="8" bestFit="1" customWidth="1"/>
    <col min="9234" max="9234" width="31.5703125" style="8" bestFit="1" customWidth="1"/>
    <col min="9235" max="9235" width="29.28515625" style="8" customWidth="1"/>
    <col min="9236" max="9472" width="9.140625" style="8"/>
    <col min="9473" max="9473" width="105.140625" style="8" customWidth="1"/>
    <col min="9474" max="9474" width="48.28515625" style="8" customWidth="1"/>
    <col min="9475" max="9479" width="0" style="8" hidden="1" customWidth="1"/>
    <col min="9480" max="9480" width="52.7109375" style="8" bestFit="1" customWidth="1"/>
    <col min="9481" max="9487" width="48.5703125" style="8" customWidth="1"/>
    <col min="9488" max="9488" width="49.7109375" style="8" customWidth="1"/>
    <col min="9489" max="9489" width="30.85546875" style="8" bestFit="1" customWidth="1"/>
    <col min="9490" max="9490" width="31.5703125" style="8" bestFit="1" customWidth="1"/>
    <col min="9491" max="9491" width="29.28515625" style="8" customWidth="1"/>
    <col min="9492" max="9728" width="9.140625" style="8"/>
    <col min="9729" max="9729" width="105.140625" style="8" customWidth="1"/>
    <col min="9730" max="9730" width="48.28515625" style="8" customWidth="1"/>
    <col min="9731" max="9735" width="0" style="8" hidden="1" customWidth="1"/>
    <col min="9736" max="9736" width="52.7109375" style="8" bestFit="1" customWidth="1"/>
    <col min="9737" max="9743" width="48.5703125" style="8" customWidth="1"/>
    <col min="9744" max="9744" width="49.7109375" style="8" customWidth="1"/>
    <col min="9745" max="9745" width="30.85546875" style="8" bestFit="1" customWidth="1"/>
    <col min="9746" max="9746" width="31.5703125" style="8" bestFit="1" customWidth="1"/>
    <col min="9747" max="9747" width="29.28515625" style="8" customWidth="1"/>
    <col min="9748" max="9984" width="9.140625" style="8"/>
    <col min="9985" max="9985" width="105.140625" style="8" customWidth="1"/>
    <col min="9986" max="9986" width="48.28515625" style="8" customWidth="1"/>
    <col min="9987" max="9991" width="0" style="8" hidden="1" customWidth="1"/>
    <col min="9992" max="9992" width="52.7109375" style="8" bestFit="1" customWidth="1"/>
    <col min="9993" max="9999" width="48.5703125" style="8" customWidth="1"/>
    <col min="10000" max="10000" width="49.7109375" style="8" customWidth="1"/>
    <col min="10001" max="10001" width="30.85546875" style="8" bestFit="1" customWidth="1"/>
    <col min="10002" max="10002" width="31.5703125" style="8" bestFit="1" customWidth="1"/>
    <col min="10003" max="10003" width="29.28515625" style="8" customWidth="1"/>
    <col min="10004"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5" width="48.5703125" style="8" customWidth="1"/>
    <col min="10256" max="10256" width="49.7109375" style="8" customWidth="1"/>
    <col min="10257" max="10257" width="30.85546875" style="8" bestFit="1" customWidth="1"/>
    <col min="10258" max="10258" width="31.5703125" style="8" bestFit="1" customWidth="1"/>
    <col min="10259" max="10259" width="29.28515625" style="8" customWidth="1"/>
    <col min="10260"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1" width="48.5703125" style="8" customWidth="1"/>
    <col min="10512" max="10512" width="49.7109375" style="8" customWidth="1"/>
    <col min="10513" max="10513" width="30.85546875" style="8" bestFit="1" customWidth="1"/>
    <col min="10514" max="10514" width="31.5703125" style="8" bestFit="1" customWidth="1"/>
    <col min="10515" max="10515" width="29.28515625" style="8" customWidth="1"/>
    <col min="10516"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7" width="48.5703125" style="8" customWidth="1"/>
    <col min="10768" max="10768" width="49.7109375" style="8" customWidth="1"/>
    <col min="10769" max="10769" width="30.85546875" style="8" bestFit="1" customWidth="1"/>
    <col min="10770" max="10770" width="31.5703125" style="8" bestFit="1" customWidth="1"/>
    <col min="10771" max="10771" width="29.28515625" style="8" customWidth="1"/>
    <col min="10772"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3" width="48.5703125" style="8" customWidth="1"/>
    <col min="11024" max="11024" width="49.7109375" style="8" customWidth="1"/>
    <col min="11025" max="11025" width="30.85546875" style="8" bestFit="1" customWidth="1"/>
    <col min="11026" max="11026" width="31.5703125" style="8" bestFit="1" customWidth="1"/>
    <col min="11027" max="11027" width="29.28515625" style="8" customWidth="1"/>
    <col min="11028"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9" width="48.5703125" style="8" customWidth="1"/>
    <col min="11280" max="11280" width="49.7109375" style="8" customWidth="1"/>
    <col min="11281" max="11281" width="30.85546875" style="8" bestFit="1" customWidth="1"/>
    <col min="11282" max="11282" width="31.5703125" style="8" bestFit="1" customWidth="1"/>
    <col min="11283" max="11283" width="29.28515625" style="8" customWidth="1"/>
    <col min="11284"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5" width="48.5703125" style="8" customWidth="1"/>
    <col min="11536" max="11536" width="49.7109375" style="8" customWidth="1"/>
    <col min="11537" max="11537" width="30.85546875" style="8" bestFit="1" customWidth="1"/>
    <col min="11538" max="11538" width="31.5703125" style="8" bestFit="1" customWidth="1"/>
    <col min="11539" max="11539" width="29.28515625" style="8" customWidth="1"/>
    <col min="11540"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1" width="48.5703125" style="8" customWidth="1"/>
    <col min="11792" max="11792" width="49.7109375" style="8" customWidth="1"/>
    <col min="11793" max="11793" width="30.85546875" style="8" bestFit="1" customWidth="1"/>
    <col min="11794" max="11794" width="31.5703125" style="8" bestFit="1" customWidth="1"/>
    <col min="11795" max="11795" width="29.28515625" style="8" customWidth="1"/>
    <col min="11796"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7" width="48.5703125" style="8" customWidth="1"/>
    <col min="12048" max="12048" width="49.7109375" style="8" customWidth="1"/>
    <col min="12049" max="12049" width="30.85546875" style="8" bestFit="1" customWidth="1"/>
    <col min="12050" max="12050" width="31.5703125" style="8" bestFit="1" customWidth="1"/>
    <col min="12051" max="12051" width="29.28515625" style="8" customWidth="1"/>
    <col min="12052"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3" width="48.5703125" style="8" customWidth="1"/>
    <col min="12304" max="12304" width="49.7109375" style="8" customWidth="1"/>
    <col min="12305" max="12305" width="30.85546875" style="8" bestFit="1" customWidth="1"/>
    <col min="12306" max="12306" width="31.5703125" style="8" bestFit="1" customWidth="1"/>
    <col min="12307" max="12307" width="29.28515625" style="8" customWidth="1"/>
    <col min="12308"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9" width="48.5703125" style="8" customWidth="1"/>
    <col min="12560" max="12560" width="49.7109375" style="8" customWidth="1"/>
    <col min="12561" max="12561" width="30.85546875" style="8" bestFit="1" customWidth="1"/>
    <col min="12562" max="12562" width="31.5703125" style="8" bestFit="1" customWidth="1"/>
    <col min="12563" max="12563" width="29.28515625" style="8" customWidth="1"/>
    <col min="12564"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5" width="48.5703125" style="8" customWidth="1"/>
    <col min="12816" max="12816" width="49.7109375" style="8" customWidth="1"/>
    <col min="12817" max="12817" width="30.85546875" style="8" bestFit="1" customWidth="1"/>
    <col min="12818" max="12818" width="31.5703125" style="8" bestFit="1" customWidth="1"/>
    <col min="12819" max="12819" width="29.28515625" style="8" customWidth="1"/>
    <col min="12820"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1" width="48.5703125" style="8" customWidth="1"/>
    <col min="13072" max="13072" width="49.7109375" style="8" customWidth="1"/>
    <col min="13073" max="13073" width="30.85546875" style="8" bestFit="1" customWidth="1"/>
    <col min="13074" max="13074" width="31.5703125" style="8" bestFit="1" customWidth="1"/>
    <col min="13075" max="13075" width="29.28515625" style="8" customWidth="1"/>
    <col min="13076"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7" width="48.5703125" style="8" customWidth="1"/>
    <col min="13328" max="13328" width="49.7109375" style="8" customWidth="1"/>
    <col min="13329" max="13329" width="30.85546875" style="8" bestFit="1" customWidth="1"/>
    <col min="13330" max="13330" width="31.5703125" style="8" bestFit="1" customWidth="1"/>
    <col min="13331" max="13331" width="29.28515625" style="8" customWidth="1"/>
    <col min="13332"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3" width="48.5703125" style="8" customWidth="1"/>
    <col min="13584" max="13584" width="49.7109375" style="8" customWidth="1"/>
    <col min="13585" max="13585" width="30.85546875" style="8" bestFit="1" customWidth="1"/>
    <col min="13586" max="13586" width="31.5703125" style="8" bestFit="1" customWidth="1"/>
    <col min="13587" max="13587" width="29.28515625" style="8" customWidth="1"/>
    <col min="13588"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9" width="48.5703125" style="8" customWidth="1"/>
    <col min="13840" max="13840" width="49.7109375" style="8" customWidth="1"/>
    <col min="13841" max="13841" width="30.85546875" style="8" bestFit="1" customWidth="1"/>
    <col min="13842" max="13842" width="31.5703125" style="8" bestFit="1" customWidth="1"/>
    <col min="13843" max="13843" width="29.28515625" style="8" customWidth="1"/>
    <col min="13844"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5" width="48.5703125" style="8" customWidth="1"/>
    <col min="14096" max="14096" width="49.7109375" style="8" customWidth="1"/>
    <col min="14097" max="14097" width="30.85546875" style="8" bestFit="1" customWidth="1"/>
    <col min="14098" max="14098" width="31.5703125" style="8" bestFit="1" customWidth="1"/>
    <col min="14099" max="14099" width="29.28515625" style="8" customWidth="1"/>
    <col min="14100"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1" width="48.5703125" style="8" customWidth="1"/>
    <col min="14352" max="14352" width="49.7109375" style="8" customWidth="1"/>
    <col min="14353" max="14353" width="30.85546875" style="8" bestFit="1" customWidth="1"/>
    <col min="14354" max="14354" width="31.5703125" style="8" bestFit="1" customWidth="1"/>
    <col min="14355" max="14355" width="29.28515625" style="8" customWidth="1"/>
    <col min="14356"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7" width="48.5703125" style="8" customWidth="1"/>
    <col min="14608" max="14608" width="49.7109375" style="8" customWidth="1"/>
    <col min="14609" max="14609" width="30.85546875" style="8" bestFit="1" customWidth="1"/>
    <col min="14610" max="14610" width="31.5703125" style="8" bestFit="1" customWidth="1"/>
    <col min="14611" max="14611" width="29.28515625" style="8" customWidth="1"/>
    <col min="14612"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3" width="48.5703125" style="8" customWidth="1"/>
    <col min="14864" max="14864" width="49.7109375" style="8" customWidth="1"/>
    <col min="14865" max="14865" width="30.85546875" style="8" bestFit="1" customWidth="1"/>
    <col min="14866" max="14866" width="31.5703125" style="8" bestFit="1" customWidth="1"/>
    <col min="14867" max="14867" width="29.28515625" style="8" customWidth="1"/>
    <col min="14868"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9" width="48.5703125" style="8" customWidth="1"/>
    <col min="15120" max="15120" width="49.7109375" style="8" customWidth="1"/>
    <col min="15121" max="15121" width="30.85546875" style="8" bestFit="1" customWidth="1"/>
    <col min="15122" max="15122" width="31.5703125" style="8" bestFit="1" customWidth="1"/>
    <col min="15123" max="15123" width="29.28515625" style="8" customWidth="1"/>
    <col min="15124"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5" width="48.5703125" style="8" customWidth="1"/>
    <col min="15376" max="15376" width="49.7109375" style="8" customWidth="1"/>
    <col min="15377" max="15377" width="30.85546875" style="8" bestFit="1" customWidth="1"/>
    <col min="15378" max="15378" width="31.5703125" style="8" bestFit="1" customWidth="1"/>
    <col min="15379" max="15379" width="29.28515625" style="8" customWidth="1"/>
    <col min="15380"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1" width="48.5703125" style="8" customWidth="1"/>
    <col min="15632" max="15632" width="49.7109375" style="8" customWidth="1"/>
    <col min="15633" max="15633" width="30.85546875" style="8" bestFit="1" customWidth="1"/>
    <col min="15634" max="15634" width="31.5703125" style="8" bestFit="1" customWidth="1"/>
    <col min="15635" max="15635" width="29.28515625" style="8" customWidth="1"/>
    <col min="15636"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7" width="48.5703125" style="8" customWidth="1"/>
    <col min="15888" max="15888" width="49.7109375" style="8" customWidth="1"/>
    <col min="15889" max="15889" width="30.85546875" style="8" bestFit="1" customWidth="1"/>
    <col min="15890" max="15890" width="31.5703125" style="8" bestFit="1" customWidth="1"/>
    <col min="15891" max="15891" width="29.28515625" style="8" customWidth="1"/>
    <col min="15892"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3" width="48.5703125" style="8" customWidth="1"/>
    <col min="16144" max="16144" width="49.7109375" style="8" customWidth="1"/>
    <col min="16145" max="16145" width="30.85546875" style="8" bestFit="1" customWidth="1"/>
    <col min="16146" max="16146" width="31.5703125" style="8" bestFit="1" customWidth="1"/>
    <col min="16147" max="16147" width="29.28515625" style="8" customWidth="1"/>
    <col min="16148" max="16384" width="9.140625" style="8"/>
  </cols>
  <sheetData>
    <row r="1" spans="1:19" s="2" customFormat="1" ht="47.25" customHeight="1" x14ac:dyDescent="0.7">
      <c r="A1" s="1" t="s">
        <v>0</v>
      </c>
      <c r="B1" s="1"/>
      <c r="C1" s="1"/>
      <c r="D1" s="1"/>
      <c r="E1" s="1"/>
      <c r="F1" s="1"/>
      <c r="G1" s="1"/>
      <c r="H1" s="1"/>
      <c r="I1" s="1"/>
      <c r="J1" s="1"/>
      <c r="K1" s="1"/>
      <c r="L1" s="1"/>
      <c r="M1" s="1"/>
      <c r="N1" s="1"/>
      <c r="O1" s="1"/>
      <c r="P1" s="1"/>
    </row>
    <row r="2" spans="1:19" s="2" customFormat="1" ht="47.25" customHeight="1" x14ac:dyDescent="0.7">
      <c r="A2" s="1" t="s">
        <v>1</v>
      </c>
      <c r="B2" s="1"/>
      <c r="C2" s="1"/>
      <c r="D2" s="1"/>
      <c r="E2" s="1"/>
      <c r="F2" s="1"/>
      <c r="G2" s="1"/>
      <c r="H2" s="1"/>
      <c r="I2" s="1"/>
      <c r="J2" s="1"/>
      <c r="K2" s="1"/>
      <c r="L2" s="1"/>
      <c r="M2" s="1"/>
      <c r="N2" s="1"/>
      <c r="O2" s="1"/>
      <c r="P2" s="1"/>
    </row>
    <row r="3" spans="1:19" s="2" customFormat="1" ht="47.25" customHeight="1" x14ac:dyDescent="0.7">
      <c r="A3" s="1" t="s">
        <v>2</v>
      </c>
      <c r="B3" s="1"/>
      <c r="C3" s="1"/>
      <c r="D3" s="1"/>
      <c r="E3" s="1"/>
      <c r="F3" s="1"/>
      <c r="G3" s="1"/>
      <c r="H3" s="1"/>
      <c r="I3" s="1"/>
      <c r="J3" s="1"/>
      <c r="K3" s="1"/>
      <c r="L3" s="1"/>
      <c r="M3" s="1"/>
      <c r="N3" s="1"/>
      <c r="O3" s="1"/>
      <c r="P3" s="1"/>
    </row>
    <row r="4" spans="1:19" s="2" customFormat="1" ht="47.25" customHeight="1" x14ac:dyDescent="0.7">
      <c r="A4" s="1" t="s">
        <v>3</v>
      </c>
      <c r="B4" s="1"/>
      <c r="C4" s="1"/>
      <c r="D4" s="1"/>
      <c r="E4" s="1"/>
      <c r="F4" s="1"/>
      <c r="G4" s="1"/>
      <c r="H4" s="1"/>
      <c r="I4" s="1"/>
      <c r="J4" s="1"/>
      <c r="K4" s="1"/>
      <c r="L4" s="1"/>
      <c r="M4" s="1"/>
      <c r="N4" s="1"/>
      <c r="O4" s="1"/>
      <c r="P4" s="1"/>
    </row>
    <row r="5" spans="1:19" ht="47.25" customHeight="1" x14ac:dyDescent="0.45">
      <c r="A5" s="3"/>
      <c r="B5" s="3"/>
      <c r="C5" s="3"/>
      <c r="D5" s="3"/>
      <c r="E5" s="4"/>
      <c r="F5" s="5"/>
      <c r="G5" s="3"/>
      <c r="H5" s="3"/>
      <c r="I5" s="6"/>
      <c r="J5" s="7"/>
      <c r="K5" s="7"/>
      <c r="L5" s="7"/>
      <c r="M5" s="4"/>
      <c r="N5" s="4"/>
      <c r="O5" s="4"/>
      <c r="P5" s="3"/>
    </row>
    <row r="6" spans="1:19" ht="47.25" customHeight="1" thickBot="1" x14ac:dyDescent="0.4"/>
    <row r="7" spans="1:19"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v>2018</v>
      </c>
      <c r="O7" s="14" t="s">
        <v>6</v>
      </c>
      <c r="P7" s="16" t="s">
        <v>7</v>
      </c>
    </row>
    <row r="8" spans="1:19" ht="54.75" customHeight="1" x14ac:dyDescent="0.45">
      <c r="A8" s="17"/>
      <c r="B8" s="18"/>
      <c r="C8" s="19"/>
      <c r="D8" s="20"/>
      <c r="E8" s="21"/>
      <c r="F8" s="22"/>
      <c r="G8" s="20"/>
      <c r="H8" s="18"/>
      <c r="I8" s="18"/>
      <c r="J8" s="18"/>
      <c r="K8" s="18"/>
      <c r="L8" s="18"/>
      <c r="M8" s="18"/>
      <c r="N8" s="20"/>
      <c r="O8" s="20"/>
      <c r="P8" s="20"/>
    </row>
    <row r="9" spans="1:19" ht="54.75" customHeight="1" x14ac:dyDescent="0.45">
      <c r="B9" s="23"/>
      <c r="C9" s="23"/>
      <c r="D9" s="21"/>
      <c r="E9" s="21"/>
      <c r="F9" s="24"/>
      <c r="G9" s="21"/>
      <c r="H9" s="21"/>
      <c r="I9" s="25"/>
      <c r="J9" s="26"/>
      <c r="K9" s="26"/>
      <c r="L9" s="26"/>
      <c r="M9" s="7"/>
      <c r="N9" s="7"/>
      <c r="O9" s="7"/>
      <c r="P9" s="20"/>
    </row>
    <row r="10" spans="1:19"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v>112854009382.5</v>
      </c>
      <c r="O10" s="30">
        <f>'[1]FLUJO DE EFECTIVO '!D10-141906624.49</f>
        <v>9582586658.8099995</v>
      </c>
      <c r="P10" s="31">
        <f>B10+H10+I10+J10+K10+L10+N10+M10+O10</f>
        <v>795547385556.69995</v>
      </c>
      <c r="Q10" s="32"/>
      <c r="R10" s="32"/>
      <c r="S10" s="33"/>
    </row>
    <row r="11" spans="1:19"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28"/>
      <c r="P11" s="31">
        <f>B11+H11+I11+J11+K11+L11+N11+M11+O11</f>
        <v>400000000</v>
      </c>
      <c r="Q11" s="32"/>
      <c r="R11" s="32"/>
      <c r="S11" s="33"/>
    </row>
    <row r="12" spans="1:19"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v>793176886.71000004</v>
      </c>
      <c r="O12" s="28">
        <f>+'[1]FLUJO DE EFECTIVO '!D11</f>
        <v>67267382.379999995</v>
      </c>
      <c r="P12" s="31">
        <f>B12+H12+I12+J12+K12+L12+N12+M12+O12</f>
        <v>3891675761.1599998</v>
      </c>
      <c r="Q12" s="32"/>
      <c r="R12" s="32"/>
      <c r="S12" s="33"/>
    </row>
    <row r="13" spans="1:19"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28"/>
      <c r="P13" s="31">
        <f>B13+H13+I13+J13+K13+L13+N13+N13+O13</f>
        <v>11545307.109999999</v>
      </c>
      <c r="Q13" s="32"/>
      <c r="R13" s="32"/>
      <c r="S13" s="33"/>
    </row>
    <row r="14" spans="1:19"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v>760563010.31000006</v>
      </c>
      <c r="O14" s="28">
        <f>+'[1]FLUJO DE EFECTIVO '!D13</f>
        <v>82036468.060000002</v>
      </c>
      <c r="P14" s="31">
        <f>B14+H14+I14+J14+K14+L14+N14+M14+O14</f>
        <v>6952348802.5300007</v>
      </c>
      <c r="Q14" s="32"/>
      <c r="R14" s="32"/>
      <c r="S14" s="33"/>
    </row>
    <row r="15" spans="1:19" ht="60.75" customHeight="1" x14ac:dyDescent="0.45">
      <c r="A15" s="27" t="s">
        <v>13</v>
      </c>
      <c r="B15" s="28"/>
      <c r="C15" s="28"/>
      <c r="D15" s="28"/>
      <c r="E15" s="28"/>
      <c r="F15" s="29"/>
      <c r="G15" s="28"/>
      <c r="H15" s="30"/>
      <c r="I15" s="29"/>
      <c r="J15" s="28"/>
      <c r="K15" s="28"/>
      <c r="L15" s="28"/>
      <c r="M15" s="28">
        <v>809575.77</v>
      </c>
      <c r="N15" s="28">
        <v>59868932.789999999</v>
      </c>
      <c r="O15" s="28">
        <f>+'[1]FLUJO DE EFECTIVO '!D14</f>
        <v>862054.03</v>
      </c>
      <c r="P15" s="31">
        <f>SUM(J15:O15)</f>
        <v>61540562.590000004</v>
      </c>
      <c r="Q15" s="32"/>
      <c r="R15" s="32"/>
      <c r="S15" s="33"/>
    </row>
    <row r="16" spans="1:19"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v>2956500</v>
      </c>
      <c r="O16" s="28">
        <f>+'[1]FLUJO DE EFECTIVO '!D15</f>
        <v>0</v>
      </c>
      <c r="P16" s="31">
        <f>B16+H16+I16+J16+K16+L16+N16+M16+O16</f>
        <v>44796638.039999999</v>
      </c>
      <c r="Q16" s="32"/>
      <c r="R16" s="32"/>
      <c r="S16" s="33"/>
    </row>
    <row r="17" spans="1:19"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v>1545.56</v>
      </c>
      <c r="O17" s="28">
        <f>+'[1]FLUJO DE EFECTIVO '!D18</f>
        <v>0</v>
      </c>
      <c r="P17" s="31">
        <f>B17+H17+I17+J17+K17+L17+N17+M17+O17</f>
        <v>139471207.59999999</v>
      </c>
      <c r="Q17" s="32"/>
      <c r="R17" s="32"/>
      <c r="S17" s="33"/>
    </row>
    <row r="18" spans="1:19"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v>41240344.609999999</v>
      </c>
      <c r="O18" s="28">
        <f>+'[1]FLUJO DE EFECTIVO '!D16</f>
        <v>3979569.76</v>
      </c>
      <c r="P18" s="31">
        <f>B18+H18+I18+J18+K18+L18+N18+M18+O18</f>
        <v>216940717.51999998</v>
      </c>
      <c r="Q18" s="32"/>
      <c r="R18" s="32"/>
      <c r="S18" s="33"/>
    </row>
    <row r="19" spans="1:19"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v>583598.28</v>
      </c>
      <c r="O19" s="28">
        <f>+'[1]FLUJO DE EFECTIVO '!D17</f>
        <v>0</v>
      </c>
      <c r="P19" s="31">
        <f>B19+H19+I19+J19+K19+L19+N19+M19+O19</f>
        <v>2730577.2600000002</v>
      </c>
      <c r="Q19" s="32"/>
      <c r="R19" s="32"/>
      <c r="S19" s="33"/>
    </row>
    <row r="20" spans="1:19"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28">
        <v>0</v>
      </c>
      <c r="P20" s="31">
        <f>B20+H20+I20+J20+K20+L20+N20+M20+O20</f>
        <v>7827583.0599999996</v>
      </c>
      <c r="Q20" s="32"/>
      <c r="R20" s="32"/>
      <c r="S20" s="33"/>
    </row>
    <row r="21" spans="1:19" ht="37.5" customHeight="1" x14ac:dyDescent="0.45">
      <c r="A21" s="27" t="s">
        <v>19</v>
      </c>
      <c r="B21" s="28">
        <v>0</v>
      </c>
      <c r="C21" s="28"/>
      <c r="D21" s="28"/>
      <c r="E21" s="28"/>
      <c r="F21" s="29"/>
      <c r="G21" s="28"/>
      <c r="H21" s="30">
        <v>0</v>
      </c>
      <c r="I21" s="29">
        <v>0</v>
      </c>
      <c r="J21" s="28">
        <v>0</v>
      </c>
      <c r="K21" s="28">
        <v>0</v>
      </c>
      <c r="L21" s="28">
        <v>0</v>
      </c>
      <c r="M21" s="28">
        <v>1330638.8999999999</v>
      </c>
      <c r="N21" s="28">
        <v>0</v>
      </c>
      <c r="O21" s="28">
        <f>+'[1]FLUJO DE EFECTIVO '!D19</f>
        <v>0</v>
      </c>
      <c r="P21" s="31">
        <f>B21+H21+I21+J21+K21+L21+N21+M21+O21</f>
        <v>1330638.8999999999</v>
      </c>
      <c r="Q21" s="32"/>
      <c r="R21" s="32"/>
      <c r="S21" s="33"/>
    </row>
    <row r="22" spans="1:19"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114512400200.75999</v>
      </c>
      <c r="O22" s="39">
        <f>SUM(O10:O21)</f>
        <v>9736732133.039999</v>
      </c>
      <c r="P22" s="40">
        <f>SUM(P10:P21)</f>
        <v>807277593352.47009</v>
      </c>
      <c r="Q22" s="32"/>
      <c r="R22" s="32"/>
      <c r="S22" s="33"/>
    </row>
    <row r="23" spans="1:19" ht="65.25" customHeight="1" x14ac:dyDescent="0.45">
      <c r="A23" s="41" t="s">
        <v>21</v>
      </c>
      <c r="B23" s="28"/>
      <c r="C23" s="39"/>
      <c r="D23" s="28"/>
      <c r="E23" s="28"/>
      <c r="F23" s="29"/>
      <c r="G23" s="28"/>
      <c r="H23" s="28"/>
      <c r="I23" s="29"/>
      <c r="J23" s="28"/>
      <c r="K23" s="28"/>
      <c r="L23" s="28"/>
      <c r="M23" s="28"/>
      <c r="N23" s="28"/>
      <c r="O23" s="28"/>
      <c r="P23" s="31"/>
      <c r="Q23" s="32"/>
      <c r="R23" s="32"/>
      <c r="S23" s="33"/>
    </row>
    <row r="24" spans="1:19"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 t="shared" ref="J24:O24" si="1">I45</f>
        <v>7845604675.6000061</v>
      </c>
      <c r="K24" s="28">
        <f t="shared" si="1"/>
        <v>7998954242.9900055</v>
      </c>
      <c r="L24" s="28">
        <f t="shared" si="1"/>
        <v>8883563921.7299957</v>
      </c>
      <c r="M24" s="28">
        <f t="shared" si="1"/>
        <v>9420659413.0599976</v>
      </c>
      <c r="N24" s="28">
        <f t="shared" si="1"/>
        <v>10818508175.669983</v>
      </c>
      <c r="O24" s="28">
        <f t="shared" si="1"/>
        <v>11308151397.319992</v>
      </c>
      <c r="P24" s="31"/>
      <c r="Q24" s="32"/>
      <c r="R24" s="32"/>
      <c r="S24" s="32"/>
    </row>
    <row r="25" spans="1:19"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125330908376.42998</v>
      </c>
      <c r="O25" s="39">
        <f>+O22+O24</f>
        <v>21044883530.359993</v>
      </c>
      <c r="P25" s="40">
        <f>+P22+P24</f>
        <v>807277593352.47009</v>
      </c>
      <c r="Q25" s="32"/>
      <c r="R25" s="32"/>
      <c r="S25" s="33"/>
    </row>
    <row r="26" spans="1:19" ht="54.75" customHeight="1" x14ac:dyDescent="0.45">
      <c r="A26" s="27"/>
      <c r="B26" s="28"/>
      <c r="C26" s="28"/>
      <c r="D26" s="28"/>
      <c r="E26" s="28"/>
      <c r="F26" s="29"/>
      <c r="G26" s="28"/>
      <c r="H26" s="28"/>
      <c r="I26" s="29"/>
      <c r="J26" s="28"/>
      <c r="K26" s="28"/>
      <c r="L26" s="28"/>
      <c r="M26" s="28"/>
      <c r="N26" s="28"/>
      <c r="O26" s="28"/>
      <c r="P26" s="31"/>
      <c r="Q26" s="32"/>
      <c r="R26" s="32"/>
    </row>
    <row r="27" spans="1:19" ht="54.75" customHeight="1" x14ac:dyDescent="0.45">
      <c r="A27" s="42" t="s">
        <v>24</v>
      </c>
      <c r="B27" s="28"/>
      <c r="C27" s="43"/>
      <c r="D27" s="28"/>
      <c r="E27" s="28"/>
      <c r="F27" s="29"/>
      <c r="G27" s="28"/>
      <c r="H27" s="28"/>
      <c r="I27" s="29"/>
      <c r="J27" s="28"/>
      <c r="K27" s="28"/>
      <c r="L27" s="28"/>
      <c r="M27" s="28"/>
      <c r="N27" s="28"/>
      <c r="O27" s="28"/>
      <c r="P27" s="31"/>
      <c r="Q27" s="32"/>
      <c r="R27" s="32"/>
    </row>
    <row r="28" spans="1:19" ht="54.75" customHeight="1" x14ac:dyDescent="0.45">
      <c r="A28" s="27" t="s">
        <v>25</v>
      </c>
      <c r="B28" s="28"/>
      <c r="C28" s="28"/>
      <c r="D28" s="28"/>
      <c r="E28" s="28"/>
      <c r="F28" s="29"/>
      <c r="G28" s="28"/>
      <c r="H28" s="28"/>
      <c r="I28" s="29"/>
      <c r="J28" s="28"/>
      <c r="K28" s="28"/>
      <c r="L28" s="28"/>
      <c r="M28" s="28"/>
      <c r="N28" s="28"/>
      <c r="O28" s="28"/>
      <c r="P28" s="31"/>
      <c r="Q28" s="32"/>
      <c r="R28" s="32"/>
    </row>
    <row r="29" spans="1:19"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v>53637242685.029999</v>
      </c>
      <c r="O29" s="28">
        <f>+'[1]FLUJO DE EFECTIVO '!D27</f>
        <v>4544706826.1899996</v>
      </c>
      <c r="P29" s="31">
        <f>B29+H29+I29+J29+K29+L29+N29+M29+O29</f>
        <v>399146318433.38</v>
      </c>
      <c r="Q29" s="32"/>
      <c r="R29" s="32"/>
    </row>
    <row r="30" spans="1:19"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v>54865379179.209999</v>
      </c>
      <c r="O30" s="28">
        <f>+'[1]FLUJO DE EFECTIVO '!D28</f>
        <v>4712327689.4499998</v>
      </c>
      <c r="P30" s="31">
        <f>B30+H30+I30+J30+K30+L30+N30+M30+O30</f>
        <v>355544296903.60004</v>
      </c>
      <c r="Q30" s="32"/>
      <c r="R30" s="32"/>
      <c r="S30" s="33"/>
    </row>
    <row r="31" spans="1:19"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v>5197186967.6800003</v>
      </c>
      <c r="O31" s="28">
        <f>+'[1]FLUJO DE EFECTIVO '!D29</f>
        <v>457755727.92000002</v>
      </c>
      <c r="P31" s="31">
        <f>B31+H31+I31+J31+K31+L31+N31+M31+O31</f>
        <v>39180564261.980003</v>
      </c>
      <c r="Q31" s="32"/>
      <c r="R31" s="32"/>
      <c r="S31" s="33"/>
    </row>
    <row r="32" spans="1:19"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v>287029477.23000002</v>
      </c>
      <c r="O32" s="28">
        <f>+'[1]FLUJO DE EFECTIVO '!D30</f>
        <v>29196.080000000002</v>
      </c>
      <c r="P32" s="31">
        <f>B32+H32+I32+J32+K32+L32+N32+M32+O32</f>
        <v>1605360077.154</v>
      </c>
      <c r="Q32" s="32"/>
      <c r="R32" s="32"/>
      <c r="S32" s="33"/>
    </row>
    <row r="33" spans="1:19"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v>0</v>
      </c>
      <c r="O33" s="28">
        <f>+'[1]FLUJO DE EFECTIVO '!D32</f>
        <v>0</v>
      </c>
      <c r="P33" s="31">
        <f>B33+H33+I33+J33+K33+L33+N33+M33+O33</f>
        <v>54006370.32</v>
      </c>
      <c r="Q33" s="32"/>
      <c r="R33" s="32"/>
      <c r="S33" s="33"/>
    </row>
    <row r="34" spans="1:19"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v>33091862.41</v>
      </c>
      <c r="O34" s="28">
        <f>+'[1]FLUJO DE EFECTIVO '!D33</f>
        <v>7385913.0899999999</v>
      </c>
      <c r="P34" s="31">
        <f>B34+H34+I34+J34+K34+L34+N34+M34+O34</f>
        <v>152150191.02000001</v>
      </c>
      <c r="Q34" s="32"/>
      <c r="R34" s="32"/>
      <c r="S34" s="33"/>
    </row>
    <row r="35" spans="1:19" ht="63.75" customHeight="1" x14ac:dyDescent="0.45">
      <c r="A35" s="44" t="s">
        <v>31</v>
      </c>
      <c r="B35" s="28"/>
      <c r="C35" s="28">
        <v>0</v>
      </c>
      <c r="D35" s="28">
        <v>0</v>
      </c>
      <c r="E35" s="28">
        <v>0</v>
      </c>
      <c r="F35" s="29">
        <v>0</v>
      </c>
      <c r="G35" s="28">
        <v>0</v>
      </c>
      <c r="H35" s="30">
        <f t="shared" si="2"/>
        <v>0</v>
      </c>
      <c r="I35" s="29">
        <v>0</v>
      </c>
      <c r="J35" s="28">
        <v>0</v>
      </c>
      <c r="K35" s="28">
        <v>0</v>
      </c>
      <c r="L35" s="28">
        <v>863966.28</v>
      </c>
      <c r="M35" s="28">
        <v>455598.27</v>
      </c>
      <c r="N35" s="28">
        <v>1254143.83</v>
      </c>
      <c r="O35" s="28">
        <f>+'[1]FLUJO DE EFECTIVO '!D34</f>
        <v>0</v>
      </c>
      <c r="P35" s="31">
        <f>B35+H35+I35+J35+K35+L35+N35+M35+O35</f>
        <v>2573708.3800000004</v>
      </c>
      <c r="Q35" s="32"/>
      <c r="R35" s="32"/>
      <c r="S35" s="33"/>
    </row>
    <row r="36" spans="1:19" ht="63.75" customHeight="1" x14ac:dyDescent="0.45">
      <c r="A36" s="45" t="s">
        <v>32</v>
      </c>
      <c r="B36" s="28">
        <v>0</v>
      </c>
      <c r="C36" s="28">
        <v>0</v>
      </c>
      <c r="D36" s="28">
        <v>0</v>
      </c>
      <c r="E36" s="28">
        <v>0</v>
      </c>
      <c r="F36" s="29">
        <v>0</v>
      </c>
      <c r="G36" s="28">
        <v>0</v>
      </c>
      <c r="H36" s="30">
        <f t="shared" si="2"/>
        <v>0</v>
      </c>
      <c r="I36" s="29">
        <v>0</v>
      </c>
      <c r="J36" s="28">
        <v>0</v>
      </c>
      <c r="K36" s="28">
        <v>0</v>
      </c>
      <c r="L36" s="28">
        <v>114461.05</v>
      </c>
      <c r="M36" s="28">
        <v>0</v>
      </c>
      <c r="N36" s="28">
        <v>0</v>
      </c>
      <c r="O36" s="28">
        <v>0</v>
      </c>
      <c r="P36" s="31">
        <f>B36+H36+I36+J36+K36+L36+N36+M36+O36</f>
        <v>114461.05</v>
      </c>
      <c r="Q36" s="32"/>
      <c r="R36" s="32"/>
      <c r="S36" s="33"/>
    </row>
    <row r="37" spans="1:19" ht="63.75" customHeight="1" x14ac:dyDescent="0.45">
      <c r="A37" s="45" t="s">
        <v>33</v>
      </c>
      <c r="B37" s="28">
        <v>0</v>
      </c>
      <c r="C37" s="28"/>
      <c r="D37" s="28"/>
      <c r="E37" s="28"/>
      <c r="F37" s="29"/>
      <c r="G37" s="28"/>
      <c r="H37" s="30">
        <v>0</v>
      </c>
      <c r="I37" s="29">
        <v>0</v>
      </c>
      <c r="J37" s="28">
        <v>0</v>
      </c>
      <c r="K37" s="28">
        <v>0</v>
      </c>
      <c r="L37" s="28">
        <v>0</v>
      </c>
      <c r="M37" s="28">
        <v>255980262.13</v>
      </c>
      <c r="N37" s="28">
        <v>0</v>
      </c>
      <c r="O37" s="28">
        <f>+'[1]FLUJO DE EFECTIVO '!D31</f>
        <v>0</v>
      </c>
      <c r="P37" s="31">
        <f>B37+H37+I37+J37+K37+L37+N37+M37+O37</f>
        <v>255980262.13</v>
      </c>
      <c r="Q37" s="32"/>
      <c r="R37" s="32"/>
      <c r="S37" s="33"/>
    </row>
    <row r="38" spans="1:19" ht="63.75" customHeight="1" x14ac:dyDescent="0.45">
      <c r="A38" s="45" t="s">
        <v>34</v>
      </c>
      <c r="B38" s="28"/>
      <c r="C38" s="28"/>
      <c r="D38" s="28"/>
      <c r="E38" s="28"/>
      <c r="F38" s="29"/>
      <c r="G38" s="28"/>
      <c r="H38" s="30"/>
      <c r="I38" s="29"/>
      <c r="J38" s="28"/>
      <c r="K38" s="28"/>
      <c r="L38" s="28">
        <v>0</v>
      </c>
      <c r="M38" s="28">
        <v>9295285.5500000007</v>
      </c>
      <c r="N38" s="28">
        <v>696081.33</v>
      </c>
      <c r="O38" s="28">
        <f>'[1]FLUJO DE EFECTIVO '!D35</f>
        <v>0</v>
      </c>
      <c r="P38" s="31">
        <f>B38+H38+I38+J38+K38+L38+N38+M38+O38</f>
        <v>9991366.8800000008</v>
      </c>
      <c r="Q38" s="32"/>
      <c r="R38" s="32"/>
      <c r="S38" s="33"/>
    </row>
    <row r="39" spans="1:19" ht="63.75" customHeight="1" x14ac:dyDescent="0.45">
      <c r="A39" s="45" t="s">
        <v>35</v>
      </c>
      <c r="B39" s="28">
        <v>0</v>
      </c>
      <c r="C39" s="28"/>
      <c r="D39" s="28"/>
      <c r="E39" s="28"/>
      <c r="F39" s="29"/>
      <c r="G39" s="28"/>
      <c r="H39" s="30">
        <v>0</v>
      </c>
      <c r="I39" s="29">
        <v>0</v>
      </c>
      <c r="J39" s="28">
        <v>0</v>
      </c>
      <c r="K39" s="28">
        <v>0</v>
      </c>
      <c r="L39" s="28">
        <v>0</v>
      </c>
      <c r="M39" s="28">
        <v>993663.67</v>
      </c>
      <c r="N39" s="28">
        <v>876582.39</v>
      </c>
      <c r="O39" s="28">
        <f>'[1]FLUJO DE EFECTIVO '!D36</f>
        <v>0</v>
      </c>
      <c r="P39" s="31">
        <f>B39+H39+I39+J39+K39+L39+N39+M39+O39</f>
        <v>1870246.06</v>
      </c>
      <c r="Q39" s="32"/>
      <c r="R39" s="32"/>
      <c r="S39" s="33"/>
    </row>
    <row r="40" spans="1:19" ht="63.75" customHeight="1" x14ac:dyDescent="0.45">
      <c r="A40" s="45" t="s">
        <v>36</v>
      </c>
      <c r="B40" s="28">
        <v>0</v>
      </c>
      <c r="C40" s="28"/>
      <c r="D40" s="28"/>
      <c r="E40" s="28"/>
      <c r="F40" s="29"/>
      <c r="G40" s="28"/>
      <c r="H40" s="30">
        <v>0</v>
      </c>
      <c r="I40" s="29">
        <v>0</v>
      </c>
      <c r="J40" s="28">
        <v>0</v>
      </c>
      <c r="K40" s="28">
        <v>0</v>
      </c>
      <c r="L40" s="28">
        <v>0</v>
      </c>
      <c r="M40" s="28">
        <v>358253.99</v>
      </c>
      <c r="N40" s="28">
        <v>0</v>
      </c>
      <c r="O40" s="28">
        <f>+'[1]FLUJO DE EFECTIVO '!D37</f>
        <v>0</v>
      </c>
      <c r="P40" s="31">
        <f>B40+H40+I40+J40+K40+L40+N40+M40+O40</f>
        <v>358253.99</v>
      </c>
      <c r="Q40" s="32"/>
      <c r="R40" s="32"/>
      <c r="S40" s="33"/>
    </row>
    <row r="41" spans="1:19" ht="63.75" customHeight="1" x14ac:dyDescent="0.45">
      <c r="A41" s="45" t="s">
        <v>37</v>
      </c>
      <c r="B41" s="28">
        <v>0</v>
      </c>
      <c r="C41" s="28"/>
      <c r="D41" s="28"/>
      <c r="E41" s="28"/>
      <c r="F41" s="29"/>
      <c r="G41" s="28"/>
      <c r="H41" s="30">
        <v>0</v>
      </c>
      <c r="I41" s="29">
        <v>0</v>
      </c>
      <c r="J41" s="28">
        <v>0</v>
      </c>
      <c r="K41" s="28">
        <v>0</v>
      </c>
      <c r="L41" s="28">
        <v>0</v>
      </c>
      <c r="M41" s="28">
        <v>1330638.8999999999</v>
      </c>
      <c r="N41" s="28">
        <v>0</v>
      </c>
      <c r="O41" s="28">
        <f>+'[1]FLUJO DE EFECTIVO '!D38</f>
        <v>0</v>
      </c>
      <c r="P41" s="31">
        <f>B41+H41+I41+J41+K41+L41+N41+M41+O41</f>
        <v>1330638.8999999999</v>
      </c>
      <c r="Q41" s="32"/>
      <c r="R41" s="32"/>
      <c r="S41" s="33"/>
    </row>
    <row r="42" spans="1:19" ht="54.75" customHeight="1" x14ac:dyDescent="0.45">
      <c r="A42" s="46" t="s">
        <v>38</v>
      </c>
      <c r="B42" s="37">
        <f>SUM(B29:B36)</f>
        <v>49221572618.5</v>
      </c>
      <c r="C42" s="47">
        <f>SUM(C29:C36)</f>
        <v>30384465922.704002</v>
      </c>
      <c r="D42" s="47">
        <f>SUM(D29:D36)</f>
        <v>36666111064.989998</v>
      </c>
      <c r="E42" s="47">
        <f>SUM(E29:E36)</f>
        <v>47349903177.689995</v>
      </c>
      <c r="F42" s="48">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114022756979.10999</v>
      </c>
      <c r="O42" s="39">
        <f>SUM(O29:O41)</f>
        <v>9722205352.7299995</v>
      </c>
      <c r="P42" s="40">
        <f>SUM(P29:P41)</f>
        <v>795954915174.84412</v>
      </c>
      <c r="Q42" s="32"/>
      <c r="R42" s="32"/>
    </row>
    <row r="43" spans="1:19" ht="54.75" customHeight="1" x14ac:dyDescent="0.45">
      <c r="A43" s="49"/>
      <c r="B43" s="28"/>
      <c r="C43" s="50"/>
      <c r="D43" s="50"/>
      <c r="E43" s="50"/>
      <c r="F43" s="51"/>
      <c r="G43" s="50"/>
      <c r="H43" s="50"/>
      <c r="I43" s="51"/>
      <c r="J43" s="50"/>
      <c r="K43" s="50"/>
      <c r="L43" s="50"/>
      <c r="M43" s="50"/>
      <c r="N43" s="50"/>
      <c r="O43" s="50"/>
      <c r="P43" s="26"/>
      <c r="Q43" s="32"/>
      <c r="R43" s="32"/>
    </row>
    <row r="44" spans="1:19" ht="54.75" customHeight="1" x14ac:dyDescent="0.45">
      <c r="A44" s="49"/>
      <c r="B44" s="28"/>
      <c r="C44" s="50"/>
      <c r="D44" s="50"/>
      <c r="E44" s="50"/>
      <c r="F44" s="51"/>
      <c r="G44" s="50"/>
      <c r="H44" s="50"/>
      <c r="I44" s="51"/>
      <c r="J44" s="50"/>
      <c r="K44" s="50"/>
      <c r="L44" s="50"/>
      <c r="M44" s="50"/>
      <c r="N44" s="50"/>
      <c r="O44" s="50"/>
      <c r="P44" s="26"/>
      <c r="R44" s="32"/>
    </row>
    <row r="45" spans="1:19" ht="54.75" customHeight="1" thickBot="1" x14ac:dyDescent="0.5">
      <c r="A45" s="46" t="s">
        <v>39</v>
      </c>
      <c r="B45" s="52">
        <f>B25-B42</f>
        <v>1984586482.3899994</v>
      </c>
      <c r="C45" s="53">
        <f>+C25-C42</f>
        <v>5121909650.4260025</v>
      </c>
      <c r="D45" s="53">
        <f>+D25-D42</f>
        <v>7885453400.730011</v>
      </c>
      <c r="E45" s="53">
        <f>+E25-E42</f>
        <v>7969554820.7800064</v>
      </c>
      <c r="F45" s="52">
        <f>+F25-F42</f>
        <v>8268621240.3399963</v>
      </c>
      <c r="G45" s="53">
        <v>7964225327.2399979</v>
      </c>
      <c r="H45" s="52">
        <f>H25-H42</f>
        <v>7964225327.2359619</v>
      </c>
      <c r="I45" s="52">
        <f>I25-I42</f>
        <v>7845604675.6000061</v>
      </c>
      <c r="J45" s="53">
        <f>J25-J42</f>
        <v>7998954242.9900055</v>
      </c>
      <c r="K45" s="53">
        <f>K25-K42</f>
        <v>8883563921.7299957</v>
      </c>
      <c r="L45" s="53">
        <f>L25-L42</f>
        <v>9420659413.0599976</v>
      </c>
      <c r="M45" s="53">
        <f>+M25-M42</f>
        <v>10818508175.669983</v>
      </c>
      <c r="N45" s="53">
        <f>+N25-N42</f>
        <v>11308151397.319992</v>
      </c>
      <c r="O45" s="53">
        <f>+O25-O42</f>
        <v>11322678177.629993</v>
      </c>
      <c r="P45" s="53">
        <f>+P25-P42</f>
        <v>11322678177.625977</v>
      </c>
      <c r="Q45" s="32"/>
      <c r="R45" s="32"/>
      <c r="S45" s="33"/>
    </row>
    <row r="46" spans="1:19" ht="47.25" customHeight="1" thickTop="1" x14ac:dyDescent="0.35">
      <c r="A46" s="54"/>
      <c r="B46" s="55"/>
      <c r="C46" s="32"/>
      <c r="F46" s="56">
        <f>+F45-G24</f>
        <v>0</v>
      </c>
      <c r="G46" s="32"/>
      <c r="H46" s="32"/>
      <c r="I46" s="56"/>
      <c r="J46" s="32"/>
      <c r="K46" s="32"/>
      <c r="L46" s="32"/>
      <c r="M46" s="32"/>
      <c r="N46" s="32"/>
      <c r="O46" s="32"/>
    </row>
    <row r="47" spans="1:19" ht="47.25" customHeight="1" x14ac:dyDescent="0.35">
      <c r="A47" s="57"/>
      <c r="D47" s="32"/>
      <c r="E47" s="32"/>
      <c r="F47" s="56"/>
      <c r="G47" s="32"/>
      <c r="H47" s="32"/>
      <c r="I47" s="56"/>
      <c r="J47" s="32"/>
      <c r="K47" s="32"/>
      <c r="L47" s="32"/>
      <c r="M47" s="32"/>
      <c r="N47" s="32"/>
      <c r="O47" s="32"/>
      <c r="P47" s="32"/>
    </row>
    <row r="48" spans="1:19" ht="47.25" customHeight="1" x14ac:dyDescent="0.35">
      <c r="A48" s="57"/>
      <c r="D48" s="32"/>
      <c r="E48" s="32"/>
      <c r="F48" s="56"/>
      <c r="G48" s="32"/>
      <c r="H48" s="32"/>
      <c r="I48" s="56"/>
      <c r="J48" s="32"/>
      <c r="K48" s="32"/>
      <c r="L48" s="32"/>
      <c r="M48" s="32"/>
      <c r="N48" s="32"/>
      <c r="O48" s="32"/>
      <c r="P48" s="33"/>
    </row>
    <row r="49" spans="1:16" ht="47.25" customHeight="1" x14ac:dyDescent="0.35">
      <c r="A49" s="57"/>
      <c r="D49" s="32"/>
      <c r="P49" s="33"/>
    </row>
    <row r="50" spans="1:16" ht="47.25" customHeight="1" x14ac:dyDescent="0.35">
      <c r="A50" s="57"/>
    </row>
    <row r="51" spans="1:16" ht="47.25" customHeight="1" x14ac:dyDescent="0.35">
      <c r="A51" s="58"/>
    </row>
    <row r="52" spans="1:16" ht="47.25" customHeight="1" x14ac:dyDescent="0.35">
      <c r="A52" s="58"/>
      <c r="D52" s="32"/>
    </row>
    <row r="53" spans="1:16" ht="47.25" customHeight="1" x14ac:dyDescent="0.35">
      <c r="A53" s="59"/>
      <c r="B53" s="60"/>
      <c r="C53" s="61"/>
      <c r="D53" s="32"/>
    </row>
    <row r="54" spans="1:16" ht="47.25" customHeight="1" x14ac:dyDescent="0.35">
      <c r="C54" s="32"/>
      <c r="P54" s="62"/>
    </row>
    <row r="55" spans="1:16" ht="47.25" customHeight="1" x14ac:dyDescent="0.35">
      <c r="P55" s="62"/>
    </row>
    <row r="56" spans="1:16" ht="47.25" customHeight="1" x14ac:dyDescent="0.35">
      <c r="P56" s="63"/>
    </row>
  </sheetData>
  <mergeCells count="4">
    <mergeCell ref="A1:P1"/>
    <mergeCell ref="A2:P2"/>
    <mergeCell ref="A3:P3"/>
    <mergeCell ref="A4:P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2019-02-13T15:41:00Z</dcterms:created>
  <dcterms:modified xsi:type="dcterms:W3CDTF">2019-02-13T15:41:30Z</dcterms:modified>
</cp:coreProperties>
</file>