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8\FEBRERO\"/>
    </mc:Choice>
  </mc:AlternateContent>
  <bookViews>
    <workbookView xWindow="0" yWindow="0" windowWidth="14190" windowHeight="8325"/>
  </bookViews>
  <sheets>
    <sheet name="FLUJO DE EFECTIVO HISTORICO " sheetId="1" r:id="rId1"/>
  </sheets>
  <externalReferences>
    <externalReference r:id="rId2"/>
  </externalReferences>
  <definedNames>
    <definedName name="_xlnm.Print_Area" localSheetId="0">'FLUJO DE EFECTIVO HISTORICO '!$A$1:$O$45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42" i="1"/>
  <c r="L42" i="1"/>
  <c r="K42" i="1"/>
  <c r="J42" i="1"/>
  <c r="I42" i="1"/>
  <c r="F42" i="1"/>
  <c r="E42" i="1"/>
  <c r="D42" i="1"/>
  <c r="C42" i="1"/>
  <c r="B42" i="1"/>
  <c r="N41" i="1"/>
  <c r="O41" i="1" s="1"/>
  <c r="N40" i="1"/>
  <c r="O40" i="1" s="1"/>
  <c r="O39" i="1"/>
  <c r="N39" i="1"/>
  <c r="N38" i="1"/>
  <c r="O38" i="1" s="1"/>
  <c r="N37" i="1"/>
  <c r="O37" i="1" s="1"/>
  <c r="H36" i="1"/>
  <c r="O36" i="1" s="1"/>
  <c r="N35" i="1"/>
  <c r="H35" i="1"/>
  <c r="O35" i="1" s="1"/>
  <c r="N34" i="1"/>
  <c r="H34" i="1"/>
  <c r="O34" i="1" s="1"/>
  <c r="N33" i="1"/>
  <c r="N42" i="1" s="1"/>
  <c r="H33" i="1"/>
  <c r="O33" i="1" s="1"/>
  <c r="N32" i="1"/>
  <c r="H32" i="1"/>
  <c r="O32" i="1" s="1"/>
  <c r="N31" i="1"/>
  <c r="H31" i="1"/>
  <c r="O31" i="1" s="1"/>
  <c r="N30" i="1"/>
  <c r="H30" i="1"/>
  <c r="O30" i="1" s="1"/>
  <c r="N29" i="1"/>
  <c r="H29" i="1"/>
  <c r="H42" i="1" s="1"/>
  <c r="M24" i="1"/>
  <c r="L22" i="1"/>
  <c r="K22" i="1"/>
  <c r="D22" i="1"/>
  <c r="D25" i="1" s="1"/>
  <c r="D45" i="1" s="1"/>
  <c r="C22" i="1"/>
  <c r="C25" i="1" s="1"/>
  <c r="C45" i="1" s="1"/>
  <c r="B22" i="1"/>
  <c r="B25" i="1" s="1"/>
  <c r="B45" i="1" s="1"/>
  <c r="H24" i="1" s="1"/>
  <c r="N21" i="1"/>
  <c r="O21" i="1" s="1"/>
  <c r="H20" i="1"/>
  <c r="O20" i="1" s="1"/>
  <c r="O19" i="1"/>
  <c r="N19" i="1"/>
  <c r="H19" i="1"/>
  <c r="N18" i="1"/>
  <c r="H18" i="1"/>
  <c r="O18" i="1" s="1"/>
  <c r="N17" i="1"/>
  <c r="H17" i="1"/>
  <c r="O17" i="1" s="1"/>
  <c r="N16" i="1"/>
  <c r="H16" i="1"/>
  <c r="O16" i="1" s="1"/>
  <c r="N15" i="1"/>
  <c r="O15" i="1" s="1"/>
  <c r="N14" i="1"/>
  <c r="N22" i="1" s="1"/>
  <c r="H14" i="1"/>
  <c r="O14" i="1" s="1"/>
  <c r="O13" i="1"/>
  <c r="H13" i="1"/>
  <c r="N12" i="1"/>
  <c r="H12" i="1"/>
  <c r="O12" i="1" s="1"/>
  <c r="H11" i="1"/>
  <c r="O11" i="1" s="1"/>
  <c r="N10" i="1"/>
  <c r="M10" i="1"/>
  <c r="M22" i="1" s="1"/>
  <c r="M25" i="1" s="1"/>
  <c r="M45" i="1" s="1"/>
  <c r="N24" i="1" s="1"/>
  <c r="J10" i="1"/>
  <c r="J22" i="1" s="1"/>
  <c r="I10" i="1"/>
  <c r="O10" i="1" s="1"/>
  <c r="O22" i="1" s="1"/>
  <c r="O25" i="1" s="1"/>
  <c r="G10" i="1"/>
  <c r="F10" i="1"/>
  <c r="F22" i="1" s="1"/>
  <c r="F25" i="1" s="1"/>
  <c r="F45" i="1" s="1"/>
  <c r="F46" i="1" s="1"/>
  <c r="E10" i="1"/>
  <c r="E22" i="1" s="1"/>
  <c r="E25" i="1" s="1"/>
  <c r="E45" i="1" s="1"/>
  <c r="N25" i="1" l="1"/>
  <c r="N45" i="1" s="1"/>
  <c r="O29" i="1"/>
  <c r="O42" i="1" s="1"/>
  <c r="O45" i="1" s="1"/>
  <c r="H22" i="1"/>
  <c r="H25" i="1" s="1"/>
  <c r="H45" i="1" s="1"/>
  <c r="I22" i="1"/>
  <c r="I25" i="1" s="1"/>
  <c r="I45" i="1" s="1"/>
  <c r="J24" i="1" s="1"/>
  <c r="J25" i="1" s="1"/>
  <c r="J45" i="1" s="1"/>
  <c r="K24" i="1" s="1"/>
  <c r="K25" i="1" s="1"/>
  <c r="K45" i="1" s="1"/>
  <c r="L24" i="1" s="1"/>
</calcChain>
</file>

<file path=xl/comments1.xml><?xml version="1.0" encoding="utf-8"?>
<comments xmlns="http://schemas.openxmlformats.org/spreadsheetml/2006/main">
  <authors>
    <author>Santa Manzanillo</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<sst xmlns="http://schemas.openxmlformats.org/spreadsheetml/2006/main" count="41" uniqueCount="40">
  <si>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</si>
  <si>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</si>
  <si>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</si>
  <si>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</si>
  <si>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</si>
  <si>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</si>
  <si>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28-02-2018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</si>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</sst>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4381500</xdr:colOff>
      <xdr:row>4</xdr:row>
      <xdr:rowOff>342900</xdr:rowOff>
    </xdr:to>
    <xdr:pic>
      <xdr:nvPicPr>
        <xdr:cNvPr id="2" name="Group 15" descr="cid:image002.png@01D2B37E.C25929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43243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FEBRERO%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17831754199.100002</v>
          </cell>
        </row>
        <row r="11">
          <cell r="D11">
            <v>130549231.84999999</v>
          </cell>
        </row>
        <row r="13">
          <cell r="D13">
            <v>147012993.91</v>
          </cell>
        </row>
        <row r="14">
          <cell r="D14">
            <v>3118816.67</v>
          </cell>
        </row>
        <row r="15">
          <cell r="D15">
            <v>1971000</v>
          </cell>
        </row>
        <row r="16">
          <cell r="D16">
            <v>6598993.0999999996</v>
          </cell>
        </row>
        <row r="17">
          <cell r="D17">
            <v>4358.1499999999996</v>
          </cell>
        </row>
        <row r="18">
          <cell r="D18">
            <v>845.56</v>
          </cell>
        </row>
        <row r="19">
          <cell r="D19">
            <v>0</v>
          </cell>
        </row>
        <row r="27">
          <cell r="D27">
            <v>8440744879.7600002</v>
          </cell>
        </row>
        <row r="28">
          <cell r="D28">
            <v>8844101717.1499996</v>
          </cell>
        </row>
        <row r="29">
          <cell r="D29">
            <v>827452678.86000001</v>
          </cell>
        </row>
        <row r="30">
          <cell r="D30">
            <v>256653794.97</v>
          </cell>
        </row>
        <row r="31">
          <cell r="D31">
            <v>0</v>
          </cell>
        </row>
        <row r="32">
          <cell r="D32">
            <v>0</v>
          </cell>
        </row>
        <row r="33">
          <cell r="D33">
            <v>5747922.25</v>
          </cell>
        </row>
        <row r="34">
          <cell r="D34">
            <v>731987.78</v>
          </cell>
        </row>
        <row r="35">
          <cell r="D35">
            <v>252865.65</v>
          </cell>
        </row>
        <row r="36">
          <cell r="D36">
            <v>405233.91999999998</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R56"/>
  <sheetViews>
    <sheetView showGridLines="0" tabSelected="1" zoomScale="66" zoomScaleNormal="66" zoomScaleSheetLayoutView="50" workbookViewId="0">
      <selection activeCell="A7" sqref="A7"/>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17567426432.240002</v>
      </c>
      <c r="O10" s="31">
        <f>B10+H10+I10+J10+K10+L10+N10+M10</f>
        <v>690678215947.62988</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130549231.84999999</v>
      </c>
      <c r="O12" s="31">
        <f>B12+H12+I12+J12+K12+L12+N12+M12</f>
        <v>3161780723.9199996</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147012993.91</v>
      </c>
      <c r="O14" s="31">
        <f>B14+H14+I14+J14+K14+L14+N14+M14</f>
        <v>6256762318.0699997</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3118816.67</v>
      </c>
      <c r="O15" s="31">
        <f>SUM(J15:N15)</f>
        <v>3928392.44</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1971000</v>
      </c>
      <c r="O16" s="31">
        <f t="shared" ref="O16:O21" si="1">B16+H16+I16+J16+K16+L16+N16+M16</f>
        <v>43811138.039999999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845.56</v>
      </c>
      <c r="O17" s="31">
        <f t="shared" si="1"/>
        <v>139470507.59999999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6598993.0999999996</v>
      </c>
      <c r="O18" s="31">
        <f t="shared" si="1"/>
        <v>178319796.25</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4358.1499999999996</v>
      </c>
      <c r="O19" s="31">
        <f t="shared" si="1"/>
        <v>2151337.13</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17856682671.48</v>
      </c>
      <c r="O22" s="40">
        <f>SUM(O10:O21)</f>
        <v>700885143690.1499</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28675190847.149982</v>
      </c>
      <c r="O25" s="40">
        <f>+O22+O24</f>
        <v>700885143690.1499</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8440744879.7600002</v>
      </c>
      <c r="O29" s="31">
        <f t="shared" ref="O29:O41" si="3">B29+H29+I29+J29+K29+L29+N29+M29</f>
        <v>349405113801.92004</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8844101717.1499996</v>
      </c>
      <c r="O30" s="31">
        <f t="shared" si="3"/>
        <v>304810691752.09003</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827452678.86000001</v>
      </c>
      <c r="O31" s="31">
        <f t="shared" si="3"/>
        <v>34353074245.240002</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256653794.97</v>
      </c>
      <c r="O32" s="31">
        <f t="shared" si="3"/>
        <v>1574955198.8140001</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5747922.25</v>
      </c>
      <c r="O34" s="31">
        <f t="shared" si="3"/>
        <v>117420337.77</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731987.78</v>
      </c>
      <c r="O35" s="31">
        <f t="shared" si="3"/>
        <v>2051552.33</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252865.65</v>
      </c>
      <c r="O38" s="31">
        <f t="shared" si="3"/>
        <v>9548151.2000000011</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405233.91999999998</v>
      </c>
      <c r="O39" s="31">
        <f t="shared" si="3"/>
        <v>1398897.59</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18376091080.34</v>
      </c>
      <c r="O42" s="40">
        <f>SUM(O29:O41)</f>
        <v>690586043923.34387</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10299099766.809982</v>
      </c>
      <c r="O45" s="55">
        <f>+O25-O42</f>
        <v>10299099766.80603</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2018-03-15T14:50:00Z</dcterms:created>
  <dcterms:modified xsi:type="dcterms:W3CDTF">2018-03-15T14:50:29Z</dcterms:modified>
</cp:coreProperties>
</file>