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updateLinks="never" defaultThemeVersion="124226"/>
  <mc:AlternateContent xmlns:mc="http://schemas.openxmlformats.org/markup-compatibility/2006">
    <mc:Choice Requires="x15">
      <x15ac:absPath xmlns:x15ac="http://schemas.microsoft.com/office/spreadsheetml/2010/11/ac" url="C:\Users\jennifer_gomez\Downloads\"/>
    </mc:Choice>
  </mc:AlternateContent>
  <xr:revisionPtr revIDLastSave="0" documentId="13_ncr:1_{76651641-5DC8-4EE2-BE3D-B906FB8A4474}" xr6:coauthVersionLast="47" xr6:coauthVersionMax="47" xr10:uidLastSave="{00000000-0000-0000-0000-000000000000}"/>
  <bookViews>
    <workbookView xWindow="-120" yWindow="-120" windowWidth="29040" windowHeight="15840" tabRatio="598" xr2:uid="{00000000-000D-0000-FFFF-FFFF00000000}"/>
  </bookViews>
  <sheets>
    <sheet name="DATA CRUDA 2022 " sheetId="8" r:id="rId1"/>
    <sheet name="TRANSPARENCIA" sheetId="3" r:id="rId2"/>
    <sheet name="DATA VALIDATION" sheetId="2" state="hidden" r:id="rId3"/>
    <sheet name="P-TRANSP." sheetId="7" state="hidden" r:id="rId4"/>
    <sheet name="PIVOT" sheetId="4" state="hidden" r:id="rId5"/>
  </sheets>
  <definedNames>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3" r:id="rId6"/>
    <pivotCache cacheId="4"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M33" i="3"/>
  <c r="L33" i="3"/>
  <c r="K33" i="3"/>
  <c r="J33" i="3"/>
  <c r="I33" i="3"/>
  <c r="G33" i="3"/>
  <c r="M32" i="3"/>
  <c r="L32" i="3"/>
  <c r="K32" i="3"/>
  <c r="J32" i="3"/>
  <c r="I32" i="3"/>
  <c r="G32" i="3"/>
  <c r="M31" i="3"/>
  <c r="L31" i="3"/>
  <c r="K31" i="3"/>
  <c r="J31" i="3"/>
  <c r="I31" i="3"/>
  <c r="G31" i="3"/>
  <c r="M30" i="3"/>
  <c r="L30" i="3"/>
  <c r="K30" i="3"/>
  <c r="J30" i="3"/>
  <c r="I30" i="3"/>
  <c r="G30" i="3"/>
  <c r="M29" i="3"/>
  <c r="L29" i="3"/>
  <c r="K29" i="3"/>
  <c r="J29" i="3"/>
  <c r="G29" i="3"/>
  <c r="M28" i="3"/>
  <c r="L28" i="3"/>
  <c r="K28" i="3"/>
  <c r="J28" i="3"/>
  <c r="I28" i="3"/>
  <c r="G28" i="3"/>
  <c r="M27" i="3"/>
  <c r="L27" i="3"/>
  <c r="K27" i="3"/>
  <c r="J27" i="3"/>
  <c r="I27" i="3"/>
  <c r="G27" i="3"/>
  <c r="M26" i="3"/>
  <c r="L26" i="3"/>
  <c r="K26" i="3"/>
  <c r="J26" i="3"/>
  <c r="I26" i="3"/>
  <c r="G26" i="3"/>
  <c r="L29" i="2" l="1"/>
  <c r="B8" i="3" s="1"/>
  <c r="B17" i="3"/>
  <c r="L27" i="2"/>
  <c r="B6" i="3" s="1"/>
  <c r="L31" i="2"/>
  <c r="B10" i="3" s="1"/>
  <c r="L35" i="2"/>
  <c r="B14" i="3" s="1"/>
  <c r="L28" i="2"/>
  <c r="B7" i="3" s="1"/>
  <c r="L32" i="2"/>
  <c r="B11" i="3" s="1"/>
  <c r="L36" i="2"/>
  <c r="L33" i="2"/>
  <c r="B12" i="3" s="1"/>
  <c r="L37" i="2"/>
  <c r="L30" i="2"/>
  <c r="B9" i="3" s="1"/>
  <c r="L34" i="2"/>
  <c r="B13" i="3" s="1"/>
  <c r="H9" i="2" l="1"/>
  <c r="H7" i="2"/>
  <c r="B15" i="3"/>
  <c r="H8" i="2"/>
  <c r="B16" i="3"/>
  <c r="I8" i="2" l="1"/>
  <c r="K9" i="2"/>
  <c r="M9" i="2"/>
  <c r="J9" i="2"/>
  <c r="L9" i="2"/>
  <c r="I9" i="2"/>
  <c r="J7" i="2"/>
  <c r="I7" i="2"/>
  <c r="L8" i="2" l="1"/>
  <c r="K8" i="2"/>
  <c r="L7" i="2"/>
  <c r="K7" i="2"/>
  <c r="M8" i="2"/>
  <c r="M7" i="2"/>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<sst xmlns="http://schemas.openxmlformats.org/spreadsheetml/2006/main" count="273" uniqueCount="111">
  <si>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</si>
  <si>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</si>
  <si>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</si>
  <si>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</si>
  <si>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</si>
  <si>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</si>
  <si>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</si>
  <si>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</si>
  <si>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</si>
  <si>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</si>
  <si>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</si>
  <si>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</si>
  <si>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</si>
  <si>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</si>
  <si>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</si>
  <si>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</si>
  <si>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</si>
  <si>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</si>
  <si>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</si>
  <si>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</si>
  <si>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</si>
  <si>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</si>
  <si>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</si>
  <si>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</si>
  <si>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</si>
  <si>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</si>
  <si>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</si>
  <si>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MESES</t>
  </si>
  <si>
    <t>SOLICITUDES RECIBIDAS</t>
  </si>
  <si>
    <t>SOLICITUDES RESPONDIDAS</t>
  </si>
  <si>
    <t>ANTES DE 10 DIAS</t>
  </si>
  <si>
    <t xml:space="preserve"> DE 10 A  15 DIAS </t>
  </si>
  <si>
    <t>REFERIDAS</t>
  </si>
  <si>
    <t>RECHAZADAS</t>
  </si>
  <si>
    <t>TOTAL</t>
  </si>
  <si>
    <t>Mes</t>
  </si>
  <si>
    <t>Año</t>
  </si>
  <si>
    <t>Mes y Año</t>
  </si>
  <si>
    <t>Base de Datos Total</t>
  </si>
  <si>
    <t>A TIEMPO Total</t>
  </si>
  <si>
    <t>TRIMESTRE:</t>
  </si>
  <si>
    <t>Diferida</t>
  </si>
  <si>
    <t>15 días</t>
  </si>
  <si>
    <t>5 días</t>
  </si>
  <si>
    <t>Clasificación solicitud</t>
  </si>
  <si>
    <t>Días de Respuesta</t>
  </si>
  <si>
    <t>Áreas de la TSS</t>
  </si>
  <si>
    <t>DE 10 A 15 DIAS</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</si>
  <si>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</si>
  <si>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</si>
  <si>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</si>
  <si>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</si>
  <si>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</si>
  <si>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</si>
  <si>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</si>
  <si>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</si>
  <si>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</si>
  <si>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</si>
  <si>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</si>
  <si>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</si>
  <si>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</si>
  <si>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</si>
  <si>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</si>
  <si>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</si>
  <si>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</si>
  <si>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</si>
  <si>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</si>
  <si>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</si>
  <si>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</si>
  <si>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</si>
  <si>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</si>
  <si>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</si>
  <si>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</si>
  <si>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</si>
  <si>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</si>
  <si>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</si>
  <si>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</si>
  <si>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</si>
  <si>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</si>
  <si>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Prorroga Excepcional</t>
  </si>
  <si>
    <t>No procede</t>
  </si>
  <si>
    <t xml:space="preserve">Rechazada </t>
  </si>
  <si>
    <t>Respuesta</t>
  </si>
  <si>
    <t>Otros</t>
  </si>
  <si>
    <t/>
  </si>
  <si>
    <t xml:space="preserve"> Total</t>
  </si>
  <si>
    <t>Enero  2021</t>
  </si>
  <si>
    <t>Enero  2021 Total</t>
  </si>
  <si>
    <t>Febrero 2021</t>
  </si>
  <si>
    <t>#VALUE!</t>
  </si>
  <si>
    <t>Febrero 2021 Total</t>
  </si>
  <si>
    <t>Marzo 2021</t>
  </si>
  <si>
    <t>Marzo 2021 Total</t>
  </si>
  <si>
    <t xml:space="preserve">Prorroga </t>
  </si>
  <si>
    <t>prorroga</t>
  </si>
  <si>
    <t>(blank)</t>
  </si>
  <si>
    <t>(blank) Total</t>
  </si>
  <si>
    <t>Prorroga  Total</t>
  </si>
  <si>
    <t>prorroga Total</t>
  </si>
  <si>
    <t xml:space="preserve">CANTIDAD DE SOLICITUDES RECIBIDAS Y RESPONDIDAS A TRAVÉS DE LA OFICINA DE ACCESO A LA INFORMACIÓN (OAI)        </t>
  </si>
  <si>
    <t>FUERA DE PLAZO</t>
  </si>
  <si>
    <t xml:space="preserve">TESORERIA DE LA SEGURIDAD SOCIAL </t>
  </si>
  <si>
    <t>Enero</t>
  </si>
  <si>
    <t>Solicitudes Recibidas</t>
  </si>
  <si>
    <t>Atendidas en 10 dias</t>
  </si>
  <si>
    <t>Atendidas 10 - 15 dias</t>
  </si>
  <si>
    <t>Referidas</t>
  </si>
  <si>
    <t>Rechazadas</t>
  </si>
  <si>
    <t xml:space="preserve">Abrl  </t>
  </si>
  <si>
    <t xml:space="preserve">Junio </t>
  </si>
  <si>
    <t>Fuera de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</si>
</sst>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
      <b/>
      <sz val="20"/>
      <color theme="1"/>
      <name val="Century Gothic"/>
      <family val="2"/>
    </font>
    <font>
      <sz val="11"/>
      <color theme="1"/>
      <name val="Calibri Light"/>
      <family val="2"/>
    </font>
    <font>
      <b/>
      <sz val="12"/>
      <color theme="0"/>
      <name val="Calibri Light"/>
      <family val="2"/>
    </font>
    <font>
      <b/>
      <sz val="12"/>
      <color theme="1"/>
      <name val="Calibri Light"/>
      <family val="2"/>
    </font>
    <font>
      <sz val="12"/>
      <color theme="1"/>
      <name val="Calibri Light"/>
      <family val="2"/>
    </font>
    <font>
      <sz val="12"/>
      <color theme="0"/>
      <name val="Calibri Light"/>
      <family val="2"/>
    </font>
    <font>
      <b/>
      <sz val="11"/>
      <name val="Calibri Light"/>
      <family val="2"/>
    </font>
    <font>
      <sz val="11"/>
      <name val="Calibri Light"/>
      <family val="2"/>
    </font>
    <font>
      <sz val="8"/>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right style="medium">
        <color indexed="64"/>
      </right>
      <top/>
      <bottom/>
      <diagonal/>
    </border>
  </borders>
  <cellStyleXfs count="1">
    <xf numFmtId="0" fontId="0" fillId="0" borderId="0"/>
  </cellStyleXfs>
  <cellXfs count="66">
    <xf numFmtId="0" fontId="0" fillId="0" borderId="0" xfId="0"/>
    <xf numFmtId="14" fontId="0" fillId="0" borderId="0" xfId="0" applyNumberFormat="1"/>
    <xf numFmtId="0" fontId="0" fillId="0" borderId="0" xfId="0" pivotButton="1"/>
    <xf numFmtId="0" fontId="0" fillId="0" borderId="0" xfId="0"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7" fillId="5" borderId="0" xfId="0" applyFont="1" applyFill="1" applyAlignment="1">
      <alignment horizontal="center" vertical="center"/>
    </xf>
    <xf numFmtId="0" fontId="1" fillId="0" borderId="0" xfId="0" applyFont="1" applyAlignment="1">
      <alignment horizontal="center" wrapText="1"/>
    </xf>
    <xf numFmtId="0" fontId="1" fillId="2" borderId="3" xfId="0" applyFont="1" applyFill="1" applyBorder="1" applyAlignment="1">
      <alignment horizontal="center" vertical="center" wrapText="1"/>
    </xf>
    <xf numFmtId="0" fontId="0" fillId="0" borderId="1" xfId="0" applyBorder="1" applyAlignment="1">
      <alignment horizontal="center" vertical="center" wrapText="1"/>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0" fillId="0" borderId="6" xfId="0" applyBorder="1"/>
    <xf numFmtId="14" fontId="0" fillId="0" borderId="7" xfId="0" applyNumberFormat="1" applyBorder="1"/>
    <xf numFmtId="14" fontId="0" fillId="0" borderId="8" xfId="0" applyNumberFormat="1" applyBorder="1"/>
    <xf numFmtId="0" fontId="0" fillId="0" borderId="8" xfId="0" applyBorder="1"/>
    <xf numFmtId="0" fontId="0" fillId="0" borderId="5" xfId="0" applyBorder="1"/>
    <xf numFmtId="0" fontId="0" fillId="0" borderId="9" xfId="0" applyBorder="1"/>
    <xf numFmtId="0" fontId="6" fillId="5" borderId="0" xfId="0" applyFont="1" applyFill="1" applyAlignment="1">
      <alignment horizontal="center" vertical="center"/>
    </xf>
    <xf numFmtId="0" fontId="6" fillId="5" borderId="0" xfId="0" applyFont="1" applyFill="1" applyAlignment="1">
      <alignment horizontal="center"/>
    </xf>
    <xf numFmtId="0" fontId="1" fillId="0" borderId="0" xfId="0" applyFont="1" applyAlignment="1">
      <alignment vertical="center"/>
    </xf>
    <xf numFmtId="0" fontId="6" fillId="3" borderId="1" xfId="0" applyFont="1" applyFill="1" applyBorder="1" applyAlignment="1">
      <alignment horizontal="center" vertical="center" wrapText="1"/>
    </xf>
    <xf numFmtId="0" fontId="0" fillId="0" borderId="1" xfId="0" applyBorder="1"/>
    <xf numFmtId="0" fontId="10" fillId="0" borderId="0" xfId="0" applyFont="1"/>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Alignment="1">
      <alignment horizontal="center"/>
    </xf>
    <xf numFmtId="14" fontId="0" fillId="0" borderId="0" xfId="0" applyNumberFormat="1" applyAlignment="1">
      <alignment horizontal="center" vertical="center"/>
    </xf>
    <xf numFmtId="0" fontId="6" fillId="6" borderId="0" xfId="0" applyFont="1" applyFill="1" applyAlignment="1">
      <alignment horizontal="left" vertical="center" indent="5"/>
    </xf>
    <xf numFmtId="0" fontId="0" fillId="0" borderId="0" xfId="0" applyAlignment="1">
      <alignment wrapText="1"/>
    </xf>
    <xf numFmtId="0" fontId="13" fillId="7" borderId="12" xfId="0" applyFont="1" applyFill="1" applyBorder="1" applyAlignment="1" applyProtection="1">
      <alignment horizontal="center" vertical="center"/>
      <protection locked="0"/>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14" fillId="8" borderId="14" xfId="0" applyFont="1" applyFill="1" applyBorder="1" applyAlignment="1">
      <alignment horizontal="center"/>
    </xf>
    <xf numFmtId="0" fontId="14" fillId="8" borderId="1" xfId="0" applyFont="1" applyFill="1" applyBorder="1" applyAlignment="1">
      <alignment horizontal="center"/>
    </xf>
    <xf numFmtId="0" fontId="14" fillId="8" borderId="11" xfId="0" applyFont="1" applyFill="1" applyBorder="1"/>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8" xfId="0" applyFont="1" applyFill="1" applyBorder="1" applyAlignment="1">
      <alignment horizontal="center"/>
    </xf>
    <xf numFmtId="0" fontId="14" fillId="8" borderId="4" xfId="0" applyFont="1" applyFill="1" applyBorder="1"/>
    <xf numFmtId="0" fontId="15" fillId="0" borderId="4" xfId="0" applyFont="1" applyBorder="1" applyAlignment="1">
      <alignment horizontal="center"/>
    </xf>
    <xf numFmtId="0" fontId="15" fillId="0" borderId="8" xfId="0" applyFont="1" applyBorder="1" applyAlignment="1">
      <alignment horizontal="center"/>
    </xf>
    <xf numFmtId="0" fontId="13" fillId="7" borderId="10" xfId="0" applyFont="1" applyFill="1" applyBorder="1"/>
    <xf numFmtId="0" fontId="13" fillId="7" borderId="5"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2" xfId="0" applyFont="1" applyFill="1" applyBorder="1" applyAlignment="1">
      <alignment horizontal="center" vertical="center"/>
    </xf>
    <xf numFmtId="0" fontId="16" fillId="7" borderId="2" xfId="0" applyFont="1" applyFill="1" applyBorder="1" applyAlignment="1">
      <alignment horizontal="center" vertical="center"/>
    </xf>
    <xf numFmtId="0" fontId="17" fillId="0" borderId="0" xfId="0" applyFont="1" applyAlignment="1">
      <alignment horizontal="left" vertical="center"/>
    </xf>
    <xf numFmtId="0" fontId="12" fillId="0" borderId="0" xfId="0" applyFont="1"/>
    <xf numFmtId="0" fontId="18" fillId="0" borderId="0" xfId="0" applyFont="1" applyAlignment="1">
      <alignment horizontal="center" vertical="center"/>
    </xf>
    <xf numFmtId="0" fontId="15" fillId="4" borderId="16" xfId="0" applyFont="1" applyFill="1" applyBorder="1" applyAlignment="1">
      <alignment horizontal="center"/>
    </xf>
    <xf numFmtId="0" fontId="15" fillId="0" borderId="17" xfId="0" applyFont="1" applyBorder="1" applyAlignment="1">
      <alignment horizontal="center"/>
    </xf>
    <xf numFmtId="17" fontId="0" fillId="0" borderId="0" xfId="0" applyNumberFormat="1"/>
    <xf numFmtId="0" fontId="0" fillId="4" borderId="4" xfId="0" applyFill="1" applyBorder="1" applyAlignment="1">
      <alignment horizontal="center" vertical="center"/>
    </xf>
    <xf numFmtId="0" fontId="0" fillId="0" borderId="17" xfId="0" applyBorder="1" applyAlignment="1">
      <alignment horizontal="center"/>
    </xf>
    <xf numFmtId="0" fontId="15" fillId="0" borderId="0" xfId="0" applyFont="1" applyAlignment="1">
      <alignment horizontal="center"/>
    </xf>
    <xf numFmtId="0" fontId="11" fillId="0" borderId="0" xfId="0" applyFont="1" applyAlignment="1">
      <alignment horizontal="center" vertical="center" wrapText="1"/>
    </xf>
    <xf numFmtId="0" fontId="1" fillId="0" borderId="0" xfId="0" applyFont="1" applyAlignment="1">
      <alignment horizontal="center"/>
    </xf>
    <xf numFmtId="0" fontId="13" fillId="7" borderId="15" xfId="0" applyFont="1" applyFill="1" applyBorder="1" applyAlignment="1">
      <alignment horizontal="center" vertical="center"/>
    </xf>
    <xf numFmtId="0" fontId="13" fillId="7" borderId="14" xfId="0" applyFont="1" applyFill="1" applyBorder="1" applyAlignment="1">
      <alignment horizontal="center" vertical="center"/>
    </xf>
    <xf numFmtId="0" fontId="6" fillId="6" borderId="1" xfId="0" applyFont="1" applyFill="1" applyBorder="1" applyAlignment="1">
      <alignment horizontal="center"/>
    </xf>
  </cellXfs>
  <cellStyles count="1">
    <cellStyle name="Normal" xfId="0" builtinId="0"/>
  </cellStyles>
  <dxfs count="2">
    <dxf>
      <alignment horizontal="center" readingOrder="0"/>
    </dxf>
    <dxf>
      <alignment horizontal="center"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r>
              <a:rPr lang="es-DO">
                <a:latin typeface="Calibri Light" panose="020F0302020204030204" pitchFamily="34" charset="0"/>
                <a:cs typeface="Calibri Light" panose="020F0302020204030204" pitchFamily="34" charset="0"/>
              </a:rPr>
              <a:t>Solicitud de Información Pública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title>
    <c:autoTitleDeleted val="0"/>
    <c:plotArea>
      <c:layout/>
      <c:barChart>
        <c:barDir val="col"/>
        <c:grouping val="clustered"/>
        <c:varyColors val="0"/>
        <c:ser>
          <c:idx val="0"/>
          <c:order val="0"/>
          <c:tx>
            <c:strRef>
              <c:f>'DATA VALIDATION'!$I$6</c:f>
              <c:strCache>
                <c:ptCount val="1"/>
                <c:pt idx="0">
                  <c:v>SOLICITUDES RECIBIDAS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2022</c:v>
                </c:pt>
                <c:pt idx="1">
                  <c:v>Noviembre 2022</c:v>
                </c:pt>
                <c:pt idx="2">
                  <c:v>Diciembre 2022</c:v>
                </c:pt>
              </c:strCache>
            </c:strRef>
          </c:cat>
          <c:val>
            <c:numRef>
              <c:f>'DATA VALIDATION'!$I$7:$I$9</c:f>
              <c:numCache>
                <c:formatCode>General</c:formatCode>
                <c:ptCount val="3"/>
                <c:pt idx="0">
                  <c:v>8</c:v>
                </c:pt>
                <c:pt idx="1">
                  <c:v>8</c:v>
                </c:pt>
                <c:pt idx="2">
                  <c:v>9</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2022</c:v>
                </c:pt>
                <c:pt idx="1">
                  <c:v>Noviembre 2022</c:v>
                </c:pt>
                <c:pt idx="2">
                  <c:v>Diciembre 2022</c:v>
                </c:pt>
              </c:strCache>
            </c:strRef>
          </c:cat>
          <c:val>
            <c:numRef>
              <c:f>'DATA VALIDATION'!$J$7:$J$9</c:f>
              <c:numCache>
                <c:formatCode>General</c:formatCode>
                <c:ptCount val="3"/>
                <c:pt idx="0">
                  <c:v>6</c:v>
                </c:pt>
                <c:pt idx="1">
                  <c:v>4</c:v>
                </c:pt>
                <c:pt idx="2">
                  <c:v>5</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2022</c:v>
                </c:pt>
                <c:pt idx="1">
                  <c:v>Noviembre 2022</c:v>
                </c:pt>
                <c:pt idx="2">
                  <c:v>Diciembre 2022</c:v>
                </c:pt>
              </c:strCache>
            </c:strRef>
          </c:cat>
          <c:val>
            <c:numRef>
              <c:f>'DATA VALIDATION'!$K$7:$K$9</c:f>
              <c:numCache>
                <c:formatCode>General</c:formatCode>
                <c:ptCount val="3"/>
                <c:pt idx="0">
                  <c:v>1</c:v>
                </c:pt>
                <c:pt idx="1">
                  <c:v>2</c:v>
                </c:pt>
                <c:pt idx="2">
                  <c:v>2</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2022</c:v>
                </c:pt>
                <c:pt idx="1">
                  <c:v>Noviembre 2022</c:v>
                </c:pt>
                <c:pt idx="2">
                  <c:v>Diciembre 2022</c:v>
                </c:pt>
              </c:strCache>
            </c:strRef>
          </c:cat>
          <c:val>
            <c:numRef>
              <c:f>'DATA VALIDATION'!$L$7:$L$9</c:f>
              <c:numCache>
                <c:formatCode>General</c:formatCode>
                <c:ptCount val="3"/>
                <c:pt idx="0">
                  <c:v>0</c:v>
                </c:pt>
                <c:pt idx="1">
                  <c:v>0</c:v>
                </c:pt>
                <c:pt idx="2">
                  <c:v>2</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2022</c:v>
                </c:pt>
                <c:pt idx="1">
                  <c:v>Noviembre 2022</c:v>
                </c:pt>
                <c:pt idx="2">
                  <c:v>Diciembre 2022</c:v>
                </c:pt>
              </c:strCache>
            </c:strRef>
          </c:cat>
          <c:val>
            <c:numRef>
              <c:f>'DATA VALIDATION'!$M$7:$M$9</c:f>
              <c:numCache>
                <c:formatCode>General</c:formatCode>
                <c:ptCount val="3"/>
                <c:pt idx="0">
                  <c:v>1</c:v>
                </c:pt>
                <c:pt idx="1">
                  <c:v>2</c:v>
                </c:pt>
                <c:pt idx="2">
                  <c:v>0</c:v>
                </c:pt>
              </c:numCache>
            </c:numRef>
          </c:val>
          <c:extLst>
            <c:ext xmlns:c16="http://schemas.microsoft.com/office/drawing/2014/chart" uri="{C3380CC4-5D6E-409C-BE32-E72D297353CC}">
              <c16:uniqueId val="{00000004-1AF4-4529-89CC-2777A7B8A1CE}"/>
            </c:ext>
          </c:extLst>
        </c:ser>
        <c:ser>
          <c:idx val="5"/>
          <c:order val="5"/>
          <c:tx>
            <c:strRef>
              <c:f>TRANSPARENCIA!$H$5</c:f>
              <c:strCache>
                <c:ptCount val="1"/>
                <c:pt idx="0">
                  <c:v>FUERA DE PLAZO</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Lit>
              <c:formatCode>General</c:formatCode>
              <c:ptCount val="1"/>
              <c:pt idx="0">
                <c:v>1</c:v>
              </c:pt>
            </c:numLit>
          </c:val>
          <c:extLst>
            <c:ext xmlns:c16="http://schemas.microsoft.com/office/drawing/2014/chart" uri="{C3380CC4-5D6E-409C-BE32-E72D297353CC}">
              <c16:uniqueId val="{00000003-A4DE-4B9A-9D6C-1BA91A808457}"/>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DO"/>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DO"/>
          </a:p>
        </c:txPr>
        <c:crossAx val="873608192"/>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190499</xdr:rowOff>
    </xdr:from>
    <xdr:to>
      <xdr:col>4</xdr:col>
      <xdr:colOff>1190624</xdr:colOff>
      <xdr:row>36</xdr:row>
      <xdr:rowOff>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180975</xdr:rowOff>
        </xdr:from>
        <xdr:to>
          <xdr:col>5</xdr:col>
          <xdr:colOff>1047750</xdr:colOff>
          <xdr:row>22</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1047750</xdr:colOff>
          <xdr:row>23</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1047750</xdr:colOff>
          <xdr:row>24</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1047750</xdr:colOff>
          <xdr:row>25</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7</xdr:col>
      <xdr:colOff>295275</xdr:colOff>
      <xdr:row>0</xdr:row>
      <xdr:rowOff>152401</xdr:rowOff>
    </xdr:from>
    <xdr:to>
      <xdr:col>7</xdr:col>
      <xdr:colOff>1628775</xdr:colOff>
      <xdr:row>2</xdr:row>
      <xdr:rowOff>152401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899"/>
        <a:stretch/>
      </xdr:blipFill>
      <xdr:spPr>
        <a:xfrm>
          <a:off x="8677275" y="152401"/>
          <a:ext cx="1333500" cy="895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nfiniti\oai\2022\ESTADISTICAS%20OAI%202021%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infiniti\oai\2022\ESTADISTICAS%20OAI%202021%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370368" createdVersion="6" refreshedVersion="7" minRefreshableVersion="3" recordCount="227" xr:uid="{00000000-000A-0000-FFFF-FFFF01000000}">
  <cacheSource type="worksheet">
    <worksheetSource ref="A8:U7992" sheet="ALIMENTACION" r:id="rId2"/>
  </cacheSource>
  <cacheFields count="21">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 name="TIEMPO ANTES DE" numFmtId="0">
      <sharedItems containsBlank="1" count="6">
        <s v="DE 10 A 15 DIAS"/>
        <s v=""/>
        <s v="ANTES DE 10 DIAS"/>
        <e v="#VALUE!"/>
        <m/>
        <e v="#REF!"/>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601853" createdVersion="6" refreshedVersion="7" minRefreshableVersion="3" recordCount="227" xr:uid="{00000000-000A-0000-FFFF-FFFF00000000}">
  <cacheSource type="worksheet">
    <worksheetSource ref="A8:T7992" sheet="ALIMENTACION" r:id="rId2"/>
  </cacheSource>
  <cacheFields count="20">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ount="9">
        <s v="Otros"/>
        <s v="Referida"/>
        <s v="Base de Datos"/>
        <s v="cerrada"/>
        <s v="Rechazada"/>
        <s v="Oficina de Acceso a la Información"/>
        <m/>
        <s v="Áreas de la TSS" u="1"/>
        <s v="Página Web" u="1"/>
      </sharedItems>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s v="Otros"/>
    <n v="5"/>
    <x v="0"/>
    <m/>
    <d v="2021-01-02T00:00:00"/>
    <s v="Prorroga Excepcional"/>
    <s v="2021"/>
    <n v="1"/>
    <x v="0"/>
    <d v="2021-01-08T00:00:00"/>
    <d v="2021-02-03T00:00:00"/>
    <n v="23"/>
    <x v="0"/>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s v="Referida"/>
    <n v="3"/>
    <x v="1"/>
    <m/>
    <d v="2021-01-06T00:00:00"/>
    <s v="Cerrada-Remitida a otra institución"/>
    <s v="2021"/>
    <n v="1"/>
    <x v="0"/>
    <d v="2021-01-27T00:00:00"/>
    <d v="2021-01-06T00:00:00"/>
    <n v="1"/>
    <x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s v="Base de Datos"/>
    <n v="15"/>
    <x v="2"/>
    <m/>
    <d v="2021-01-09T00:00:00"/>
    <s v="Cerrada-enviada por correo"/>
    <s v="2021"/>
    <n v="1"/>
    <x v="0"/>
    <d v="2021-02-01T00:00:00"/>
    <d v="2021-02-04T00:00:00"/>
    <n v="15"/>
    <x v="1"/>
    <x v="0"/>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6"/>
    <n v="45874"/>
    <s v="Edriana Mella "/>
    <m/>
    <s v="edris.mella@gmail.com"/>
    <s v="Informacion varias sobre niños niñas y adolecentes inscrito para solicitud de de seguro medico.  "/>
    <s v="Remitida al CONANI"/>
    <s v="Referida"/>
    <n v="3"/>
    <x v="1"/>
    <m/>
    <d v="2021-01-24T00:00:00"/>
    <s v="Cerrada-Remitida a otra institución"/>
    <s v="2021"/>
    <n v="1"/>
    <x v="0"/>
    <m/>
    <d v="2021-02-28T00:00:00"/>
    <n v="5"/>
    <x v="1"/>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s v="Otros"/>
    <n v="5"/>
    <x v="0"/>
    <m/>
    <d v="2021-01-27T00:00:00"/>
    <s v="Suspendida-Solicitud Incompleta"/>
    <s v="2021"/>
    <n v="1"/>
    <x v="0"/>
    <d v="2021-02-03T00:00:00"/>
    <d v="2021-02-01T00:00:00"/>
    <n v="4"/>
    <x v="1"/>
    <x v="2"/>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s v="Base de Datos"/>
    <n v="15"/>
    <x v="2"/>
    <m/>
    <d v="2021-01-28T00:00:00"/>
    <s v="Cerrada-enviada por correo"/>
    <s v="2021"/>
    <n v="1"/>
    <x v="0"/>
    <d v="2021-02-18T00:00:00"/>
    <d v="2021-02-12T00:00:00"/>
    <n v="12"/>
    <x v="1"/>
    <x v="0"/>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s v="Otros"/>
    <n v="5"/>
    <x v="0"/>
    <m/>
    <d v="2021-02-01T00:00:00"/>
    <s v="Cerrada-enviada por correo"/>
    <s v="2021"/>
    <n v="2"/>
    <x v="1"/>
    <d v="2021-02-08T00:00:00"/>
    <d v="2021-02-01T00:00:00"/>
    <n v="1"/>
    <x v="1"/>
    <x v="2"/>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s v="Base de Datos"/>
    <n v="15"/>
    <x v="2"/>
    <m/>
    <d v="2021-02-01T00:00:00"/>
    <s v="Cerrada-enviada por correo"/>
    <s v="2021"/>
    <n v="2"/>
    <x v="1"/>
    <d v="2021-02-22T00:00:00"/>
    <d v="2021-02-01T00:00:00"/>
    <n v="1"/>
    <x v="1"/>
    <x v="2"/>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s v="cerrada"/>
    <s v=""/>
    <x v="0"/>
    <m/>
    <d v="2021-02-01T00:00:00"/>
    <m/>
    <m/>
    <m/>
    <x v="2"/>
    <s v=""/>
    <d v="2021-02-03T00:00:00"/>
    <n v="3"/>
    <x v="1"/>
    <x v="2"/>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s v="Base de Datos"/>
    <n v="15"/>
    <x v="2"/>
    <m/>
    <d v="2021-02-03T00:00:00"/>
    <s v="Cerrada-enviada por correo"/>
    <s v="2021"/>
    <n v="2"/>
    <x v="1"/>
    <d v="2021-02-24T00:00:00"/>
    <d v="2021-02-23T00:00:00"/>
    <n v="15"/>
    <x v="1"/>
    <x v="0"/>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Base de Datos"/>
    <n v="15"/>
    <x v="2"/>
    <m/>
    <d v="2021-02-03T00:00:00"/>
    <s v="Cerrada-enviada por correo"/>
    <s v="2021"/>
    <n v="2"/>
    <x v="1"/>
    <d v="2021-02-24T00:00:00"/>
    <d v="2021-02-23T00:00:00"/>
    <n v="15"/>
    <x v="1"/>
    <x v="0"/>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s v="Base de Datos"/>
    <n v="15"/>
    <x v="2"/>
    <m/>
    <d v="2021-02-03T00:00:00"/>
    <s v="Cerrada-enviada por correo"/>
    <s v="2021"/>
    <n v="2"/>
    <x v="1"/>
    <d v="2021-02-24T00:00:00"/>
    <d v="2021-02-23T00:00:00"/>
    <n v="15"/>
    <x v="1"/>
    <x v="0"/>
  </r>
  <r>
    <n v="17"/>
    <n v="46788"/>
    <s v="Asoc. Dom. De Ind. De Santo Dom. "/>
    <m/>
    <s v="info@aeih.org.dp"/>
    <s v="Cantidades de empleados de las empresas que forman parte de AISD"/>
    <s v="Rechazada "/>
    <s v="Rechazada"/>
    <n v="5"/>
    <x v="3"/>
    <m/>
    <d v="2021-02-12T00:00:00"/>
    <s v="Cerrada-Rechazada"/>
    <s v="2021"/>
    <n v="2"/>
    <x v="1"/>
    <d v="2021-02-19T00:00:00"/>
    <d v="2021-02-18T00:00:00"/>
    <n v="5"/>
    <x v="1"/>
    <x v="2"/>
  </r>
  <r>
    <n v="18"/>
    <n v="46818"/>
    <s v="Jasiel Peralta "/>
    <m/>
    <s v="jasielperalta1998@gmail.com"/>
    <s v="Tiempo que laboro en su ultimo trabajo la difunta Esperanza Espino de los Santos cedula 001-1240715-0"/>
    <s v="Remitida a la DIDA"/>
    <s v="Referida"/>
    <n v="3"/>
    <x v="1"/>
    <m/>
    <d v="2021-02-14T00:00:00"/>
    <s v="Cerrada-Remitida a otra institución"/>
    <s v="2021"/>
    <n v="2"/>
    <x v="1"/>
    <d v="2021-02-17T00:00:00"/>
    <d v="2021-02-14T00:00:00"/>
    <n v="0"/>
    <x v="1"/>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s v="Oficina de Acceso a la Información"/>
    <n v="5"/>
    <x v="0"/>
    <m/>
    <d v="2021-02-18T00:00:00"/>
    <s v="Cerrada-enviada por correo"/>
    <s v="2021"/>
    <n v="2"/>
    <x v="1"/>
    <d v="2021-02-25T00:00:00"/>
    <m/>
    <n v="0"/>
    <x v="1"/>
    <x v="2"/>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s v="Otros"/>
    <n v="5"/>
    <x v="3"/>
    <m/>
    <d v="2021-02-22T00:00:00"/>
    <s v="Cerrada-Rechazada"/>
    <s v="2021"/>
    <n v="2"/>
    <x v="1"/>
    <d v="2021-03-01T00:00:00"/>
    <d v="2021-02-24T00:00:00"/>
    <n v="3"/>
    <x v="1"/>
    <x v="2"/>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v="Base de Datos"/>
    <n v="15"/>
    <x v="2"/>
    <m/>
    <d v="2021-02-24T00:00:00"/>
    <s v="Cerrada-enviada por correo"/>
    <s v="2021"/>
    <n v="2"/>
    <x v="1"/>
    <d v="2021-03-17T00:00:00"/>
    <d v="2021-02-23T00:00:00"/>
    <n v="5"/>
    <x v="1"/>
    <x v="2"/>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s v="Base de Datos"/>
    <n v="15"/>
    <x v="2"/>
    <m/>
    <d v="2021-02-24T00:00:00"/>
    <s v="Cerrada-enviada por correo"/>
    <s v="2021"/>
    <n v="2"/>
    <x v="1"/>
    <d v="2021-03-17T00:00:00"/>
    <s v="03/172021"/>
    <e v="#VALUE!"/>
    <x v="2"/>
    <x v="3"/>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s v="Base de Datos"/>
    <n v="15"/>
    <x v="2"/>
    <m/>
    <d v="2021-02-24T00:00:00"/>
    <s v="Cerrada-enviada por correo"/>
    <s v="2021"/>
    <n v="2"/>
    <x v="1"/>
    <d v="2021-03-17T00:00:00"/>
    <d v="2021-03-17T00:00:00"/>
    <n v="15"/>
    <x v="1"/>
    <x v="0"/>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s v="Base de Datos"/>
    <n v="15"/>
    <x v="2"/>
    <m/>
    <d v="2021-03-01T00:00:00"/>
    <m/>
    <s v="2021"/>
    <n v="3"/>
    <x v="3"/>
    <d v="2021-03-22T00:00:00"/>
    <d v="2021-03-22T00:00:00"/>
    <n v="15"/>
    <x v="1"/>
    <x v="0"/>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s v="Base de Datos"/>
    <n v="15"/>
    <x v="2"/>
    <m/>
    <d v="2021-03-02T00:00:00"/>
    <m/>
    <s v="2021"/>
    <n v="3"/>
    <x v="3"/>
    <d v="2021-03-23T00:00:00"/>
    <d v="2021-03-03T00:00:00"/>
    <n v="1"/>
    <x v="1"/>
    <x v="2"/>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s v="Base de Datos"/>
    <n v="15"/>
    <x v="2"/>
    <m/>
    <d v="2021-03-05T00:00:00"/>
    <s v="Cerrada-enviada por correo"/>
    <s v="2021"/>
    <n v="3"/>
    <x v="3"/>
    <d v="2021-03-26T00:00:00"/>
    <d v="2021-03-16T00:00:00"/>
    <n v="8"/>
    <x v="1"/>
    <x v="2"/>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s v="Base de Datos"/>
    <n v="15"/>
    <x v="2"/>
    <m/>
    <d v="2021-03-08T00:00:00"/>
    <s v="Cerrada-enviada por correo"/>
    <s v="2021"/>
    <n v="3"/>
    <x v="3"/>
    <d v="2021-03-29T00:00:00"/>
    <d v="2021-03-29T00:00:00"/>
    <n v="15"/>
    <x v="1"/>
    <x v="0"/>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s v="Referida"/>
    <n v="3"/>
    <x v="1"/>
    <m/>
    <d v="2021-03-15T00:00:00"/>
    <s v="Cerrada-Remitida a otra institución"/>
    <s v="2021"/>
    <n v="3"/>
    <x v="3"/>
    <d v="2021-03-18T00:00:00"/>
    <d v="2021-03-16T00:00:00"/>
    <n v="2"/>
    <x v="1"/>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s v="Base de Datos"/>
    <n v="15"/>
    <x v="2"/>
    <m/>
    <d v="2021-03-17T00:00:00"/>
    <s v="Cerrada-enviada por correo"/>
    <s v="2021"/>
    <n v="3"/>
    <x v="3"/>
    <d v="2021-04-07T00:00:00"/>
    <d v="2021-03-17T00:00:00"/>
    <n v="1"/>
    <x v="1"/>
    <x v="2"/>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s v="Base de Datos"/>
    <n v="15"/>
    <x v="2"/>
    <m/>
    <d v="2021-03-19T00:00:00"/>
    <s v="Cerrada-enviada por correo"/>
    <s v="2021"/>
    <n v="3"/>
    <x v="3"/>
    <d v="2021-04-09T00:00:00"/>
    <d v="2021-03-30T00:00:00"/>
    <n v="8"/>
    <x v="1"/>
    <x v="2"/>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m/>
    <s v=""/>
    <x v="4"/>
    <m/>
    <d v="2021-04-06T00:00:00"/>
    <m/>
    <s v="2021"/>
    <n v="4"/>
    <x v="4"/>
    <s v=""/>
    <m/>
    <n v="0"/>
    <x v="1"/>
    <x v="2"/>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s v="Otros"/>
    <n v="5"/>
    <x v="0"/>
    <m/>
    <d v="2021-04-06T00:00:00"/>
    <s v="Cerrada-enviada por correo"/>
    <s v="2021"/>
    <n v="4"/>
    <x v="4"/>
    <d v="2021-04-13T00:00:00"/>
    <d v="2021-04-08T00:00:00"/>
    <n v="3"/>
    <x v="1"/>
    <x v="2"/>
  </r>
  <r>
    <n v="35"/>
    <n v="49022"/>
    <s v="Grupo NN RD"/>
    <m/>
    <s v="noticiasnacionalesrdsrl@gmail.com"/>
    <s v="DESDE EL AÑO 2006 HASTA AHORA, VERIFICAR LA EMPRESA, ESTACION DON LICO S.A. RNC: 101672218"/>
    <s v="Rechazada "/>
    <s v="Rechazada"/>
    <n v="5"/>
    <x v="3"/>
    <m/>
    <d v="2021-04-07T00:00:00"/>
    <s v="Cerrada-Rechazada"/>
    <m/>
    <m/>
    <x v="2"/>
    <d v="2021-04-14T00:00:00"/>
    <d v="2021-04-09T00:00:00"/>
    <n v="3"/>
    <x v="1"/>
    <x v="2"/>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s v="Base de Datos"/>
    <n v="15"/>
    <x v="2"/>
    <m/>
    <d v="2021-04-08T00:00:00"/>
    <s v="Cerrada-enviada por correo"/>
    <m/>
    <m/>
    <x v="2"/>
    <d v="2021-04-29T00:00:00"/>
    <d v="2121-04-23T00:00:00"/>
    <n v="12"/>
    <x v="1"/>
    <x v="0"/>
  </r>
  <r>
    <n v="37"/>
    <n v="49290"/>
    <s v="Domingo de Jesus "/>
    <n v="8092978568"/>
    <s v="domsosa2@hotmail.com"/>
    <s v="Aporte que debieron realizarse desde 01-03-2007 por quien suscribe "/>
    <s v="Remitida a la DIDA"/>
    <s v="Referida"/>
    <n v="3"/>
    <x v="1"/>
    <m/>
    <d v="2021-04-14T00:00:00"/>
    <s v="Cerrada-Remitida a otra institución"/>
    <m/>
    <m/>
    <x v="2"/>
    <d v="2021-04-19T00:00:00"/>
    <d v="2021-04-14T00:00:00"/>
    <n v="1"/>
    <x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s v="Base de Datos"/>
    <n v="15"/>
    <x v="1"/>
    <m/>
    <d v="2021-04-22T00:00:00"/>
    <s v="Cerrada-enviada por correo"/>
    <m/>
    <m/>
    <x v="2"/>
    <d v="2021-05-13T00:00:00"/>
    <d v="2021-04-26T00:00:00"/>
    <n v="3"/>
    <x v="1"/>
    <x v="1"/>
  </r>
  <r>
    <n v="39"/>
    <n v="48886"/>
    <s v="Angel  Jose Pichardo"/>
    <n v="8098066158"/>
    <s v="angel.jpp@hotmail.com"/>
    <s v="Al primer trimestre de 2021 1-. Total de afiliados (ARS) al SDSS."/>
    <s v="Se le facilito los enlaces disponiible en nuestro portall, el cual contienen  detalles de la solicitud generada por el ciudadano. "/>
    <s v="Base de Datos"/>
    <n v="15"/>
    <x v="2"/>
    <m/>
    <d v="2021-04-09T00:00:00"/>
    <s v="Cerrada-enviada por correo"/>
    <m/>
    <m/>
    <x v="2"/>
    <d v="2021-04-30T00:00:00"/>
    <d v="2021-04-20T00:00:00"/>
    <n v="8"/>
    <x v="1"/>
    <x v="2"/>
  </r>
  <r>
    <n v="40"/>
    <n v="49602"/>
    <s v="Yudith Smith Martinez "/>
    <n v="8297300201"/>
    <s v="ysmith@arssenasa.gob.do "/>
    <s v="- Nombre de empresas privadas registrados en la TSS a nivel nacional."/>
    <s v="Rechazada "/>
    <s v="Rechazada"/>
    <n v="5"/>
    <x v="3"/>
    <m/>
    <d v="2021-04-22T00:00:00"/>
    <s v="Cerrada-Rechazada"/>
    <m/>
    <m/>
    <x v="2"/>
    <d v="2021-04-29T00:00:00"/>
    <d v="2021-04-27T00:00:00"/>
    <n v="4"/>
    <x v="1"/>
    <x v="2"/>
  </r>
  <r>
    <n v="41"/>
    <n v="50021"/>
    <s v="Diogenes Berges "/>
    <n v="8293416840"/>
    <s v="db@fabogados.com"/>
    <s v="relacion  sobre el articulo 131 sobre subsidio de licencia y continuidad de la misma pasada las 26 semana.  "/>
    <s v="Referida a la Sisalril "/>
    <s v="Referida"/>
    <n v="3"/>
    <x v="1"/>
    <m/>
    <d v="2021-05-04T00:00:00"/>
    <s v="Cerrada-Remitida a otra institución"/>
    <m/>
    <m/>
    <x v="2"/>
    <d v="2021-05-07T00:00:00"/>
    <d v="2021-04-05T00:00:00"/>
    <n v="-22"/>
    <x v="1"/>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s v="Base de Datos"/>
    <n v="15"/>
    <x v="2"/>
    <m/>
    <d v="2021-04-09T00:00:00"/>
    <s v="Cerrada-enviada por correo"/>
    <m/>
    <m/>
    <x v="2"/>
    <d v="2021-04-30T00:00:00"/>
    <d v="2021-04-30T00:00:00"/>
    <n v="15"/>
    <x v="1"/>
    <x v="0"/>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s v="Base de Datos"/>
    <n v="15"/>
    <x v="2"/>
    <m/>
    <d v="2021-04-15T00:00:00"/>
    <s v="Cerrada-enviada por correo"/>
    <m/>
    <m/>
    <x v="2"/>
    <d v="2021-05-06T00:00:00"/>
    <d v="2021-05-05T00:00:00"/>
    <n v="15"/>
    <x v="1"/>
    <x v="0"/>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s v="Base de Datos"/>
    <n v="15"/>
    <x v="2"/>
    <m/>
    <d v="2021-04-08T00:00:00"/>
    <s v="Cerrada-enviada por correo"/>
    <m/>
    <m/>
    <x v="2"/>
    <d v="2021-04-29T00:00:00"/>
    <d v="2021-05-06T00:00:00"/>
    <n v="21"/>
    <x v="0"/>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s v="Base de Datos"/>
    <n v="15"/>
    <x v="2"/>
    <m/>
    <d v="2021-04-16T00:00:00"/>
    <s v="Cerrada-enviada por correo"/>
    <m/>
    <m/>
    <x v="2"/>
    <d v="2021-05-07T00:00:00"/>
    <d v="2021-05-07T00:00:00"/>
    <n v="15"/>
    <x v="1"/>
    <x v="0"/>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s v="Base de Datos"/>
    <n v="15"/>
    <x v="2"/>
    <m/>
    <d v="2021-04-16T00:00:00"/>
    <s v="Cerrada-enviada por correo"/>
    <m/>
    <m/>
    <x v="2"/>
    <d v="2021-05-07T00:00:00"/>
    <d v="2021-05-07T00:00:00"/>
    <n v="15"/>
    <x v="1"/>
    <x v="0"/>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s v="Base de Datos"/>
    <n v="15"/>
    <x v="2"/>
    <m/>
    <d v="2021-04-20T00:00:00"/>
    <s v="Cerrada-enviada por correo"/>
    <m/>
    <m/>
    <x v="2"/>
    <d v="2021-05-11T00:00:00"/>
    <d v="2021-05-11T00:00:00"/>
    <n v="15"/>
    <x v="1"/>
    <x v="0"/>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s v="Base de Datos"/>
    <n v="15"/>
    <x v="2"/>
    <m/>
    <d v="2021-04-20T00:00:00"/>
    <s v="Cerrada-enviada por correo"/>
    <m/>
    <m/>
    <x v="2"/>
    <d v="2021-05-11T00:00:00"/>
    <d v="2021-05-11T00:00:00"/>
    <n v="15"/>
    <x v="1"/>
    <x v="0"/>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s v="Base de Datos"/>
    <n v="15"/>
    <x v="2"/>
    <m/>
    <d v="2021-04-29T00:00:00"/>
    <s v="Cerrada-enviada por correo"/>
    <m/>
    <m/>
    <x v="2"/>
    <d v="2021-05-20T00:00:00"/>
    <d v="2021-05-21T00:00:00"/>
    <n v="15"/>
    <x v="1"/>
    <x v="0"/>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s v="Base de Datos"/>
    <n v="15"/>
    <x v="2"/>
    <m/>
    <d v="2021-05-04T00:00:00"/>
    <s v="Cerrada-enviada por correo"/>
    <m/>
    <m/>
    <x v="2"/>
    <d v="2021-05-25T00:00:00"/>
    <d v="2021-05-17T00:00:00"/>
    <n v="10"/>
    <x v="1"/>
    <x v="0"/>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s v="Base de Datos"/>
    <n v="15"/>
    <x v="2"/>
    <m/>
    <d v="2021-05-04T00:00:00"/>
    <s v="Cerrada-enviada por correo"/>
    <m/>
    <m/>
    <x v="2"/>
    <d v="2021-05-25T00:00:00"/>
    <d v="2021-05-17T00:00:00"/>
    <n v="10"/>
    <x v="1"/>
    <x v="0"/>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s v="Referida"/>
    <n v="3"/>
    <x v="1"/>
    <m/>
    <d v="2021-05-12T00:00:00"/>
    <s v="Cerrada-enviada por correo"/>
    <m/>
    <m/>
    <x v="2"/>
    <d v="2021-05-17T00:00:00"/>
    <d v="2021-05-17T00:00:00"/>
    <n v="3"/>
    <x v="1"/>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s v="Referida"/>
    <n v="3"/>
    <x v="1"/>
    <m/>
    <d v="2021-05-12T00:00:00"/>
    <s v="Cerrada-Remitida a otra institución"/>
    <m/>
    <m/>
    <x v="2"/>
    <d v="2021-05-17T00:00:00"/>
    <d v="2021-05-17T00:00:00"/>
    <n v="3"/>
    <x v="1"/>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s v="Base de Datos"/>
    <n v="15"/>
    <x v="2"/>
    <m/>
    <d v="2021-05-13T00:00:00"/>
    <s v="Cerrada-Remitida a otra institución"/>
    <m/>
    <m/>
    <x v="2"/>
    <d v="2021-06-03T00:00:00"/>
    <d v="2021-05-18T00:00:00"/>
    <n v="4"/>
    <x v="1"/>
    <x v="2"/>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s v="Base de Datos"/>
    <n v="15"/>
    <x v="2"/>
    <m/>
    <d v="2021-05-12T00:00:00"/>
    <s v="Cerrada-enviada por correo"/>
    <m/>
    <m/>
    <x v="2"/>
    <d v="2021-06-02T00:00:00"/>
    <d v="2021-05-17T00:00:00"/>
    <n v="4"/>
    <x v="1"/>
    <x v="2"/>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5T00:00:00"/>
    <s v="Cerrada-Rechazada"/>
    <m/>
    <m/>
    <x v="2"/>
    <d v="2021-06-01T00:00:00"/>
    <d v="2021-05-27T00:00:00"/>
    <n v="3"/>
    <x v="1"/>
    <x v="2"/>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s v="Rechazada"/>
    <n v="5"/>
    <x v="3"/>
    <m/>
    <d v="2021-05-24T00:00:00"/>
    <s v="Cerrada-Rechazada"/>
    <m/>
    <m/>
    <x v="2"/>
    <d v="2021-05-31T00:00:00"/>
    <d v="2021-05-27T00:00:00"/>
    <n v="4"/>
    <x v="1"/>
    <x v="2"/>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6T00:00:00"/>
    <s v="Cerrada-Rechazada"/>
    <m/>
    <m/>
    <x v="2"/>
    <d v="2021-06-02T00:00:00"/>
    <d v="2021-05-27T00:00:00"/>
    <n v="2"/>
    <x v="1"/>
    <x v="2"/>
  </r>
  <r>
    <n v="59"/>
    <n v="51199"/>
    <s v="Inveriones Avila Nuñez "/>
    <n v="8493429328"/>
    <s v="abreuaylin@mail.com"/>
    <s v="Solicitud de certificacion  donde se haga constar que las empresas representadas antes esta instit por el Grupo Ibertax , SRL no se encuentran la sociedad inversiones Avilas Nuñez "/>
    <s v="referida  "/>
    <s v="Referida"/>
    <n v="3"/>
    <x v="1"/>
    <m/>
    <d v="2021-05-31T00:00:00"/>
    <s v="Cerrada-Remitida a otra institución"/>
    <m/>
    <m/>
    <x v="2"/>
    <d v="2021-06-01T00:00:00"/>
    <d v="2021-06-01T00:00:00"/>
    <n v="2"/>
    <x v="1"/>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s v="Referida"/>
    <n v="3"/>
    <x v="1"/>
    <m/>
    <d v="2021-05-31T00:00:00"/>
    <s v="Cerrada-Remitida a otra institución"/>
    <m/>
    <m/>
    <x v="2"/>
    <d v="2021-06-03T00:00:00"/>
    <d v="2021-06-01T00:00:00"/>
    <n v="2"/>
    <x v="1"/>
    <x v="1"/>
  </r>
  <r>
    <n v="61"/>
    <n v="51203"/>
    <s v="Margil Tymp Services"/>
    <n v="8493429328"/>
    <s v="abreuaylin@mail.com"/>
    <s v="Solicitud de certificacion  donde se haga constar que las empresas representadas antes esta instit por el Grupo Ibertax , SRL no se encuentran la sociedad Margil Tymp Servicess "/>
    <s v="Referida "/>
    <s v="Referida"/>
    <n v="3"/>
    <x v="1"/>
    <m/>
    <d v="2021-05-31T00:00:00"/>
    <s v="Cerrada-Remitida a otra institución"/>
    <m/>
    <m/>
    <x v="2"/>
    <d v="2021-06-03T00:00:00"/>
    <d v="2021-06-01T00:00:00"/>
    <n v="2"/>
    <x v="1"/>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s v="Base de Datos"/>
    <n v="15"/>
    <x v="2"/>
    <m/>
    <d v="2021-05-13T00:00:00"/>
    <m/>
    <m/>
    <m/>
    <x v="2"/>
    <d v="2021-06-03T00:00:00"/>
    <m/>
    <n v="0"/>
    <x v="1"/>
    <x v="2"/>
  </r>
  <r>
    <n v="63"/>
    <n v="50633"/>
    <s v="Vielka Lucila Rosario Vargas"/>
    <n v="8293082276"/>
    <s v="vielkarosario11@gmail.com"/>
    <s v="Población Afiliada al Sistema Dominicano de Seguridad Social (SDSS), por tipo de régimen y por tipo de seguro para los años 2000 - 2020"/>
    <m/>
    <s v="Base de Datos"/>
    <n v="15"/>
    <x v="2"/>
    <m/>
    <d v="2021-05-24T00:00:00"/>
    <m/>
    <m/>
    <m/>
    <x v="2"/>
    <d v="2021-06-14T00:00:00"/>
    <m/>
    <n v="0"/>
    <x v="1"/>
    <x v="2"/>
  </r>
  <r>
    <m/>
    <m/>
    <m/>
    <m/>
    <m/>
    <m/>
    <m/>
    <m/>
    <m/>
    <x v="4"/>
    <m/>
    <m/>
    <m/>
    <m/>
    <m/>
    <x v="2"/>
    <m/>
    <m/>
    <m/>
    <x v="3"/>
    <x v="4"/>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s v="Base de Datos"/>
    <n v="15"/>
    <x v="2"/>
    <m/>
    <d v="2021-05-27T00:00:00"/>
    <s v="Cerrada-enviada por correo"/>
    <m/>
    <m/>
    <x v="2"/>
    <d v="2021-06-17T00:00:00"/>
    <d v="2021-06-09T00:00:00"/>
    <n v="10"/>
    <x v="1"/>
    <x v="0"/>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s v="Base de Datos"/>
    <n v="15"/>
    <x v="2"/>
    <m/>
    <d v="2021-05-31T00:00:00"/>
    <s v="Cerrada-enviada por correo"/>
    <m/>
    <m/>
    <x v="2"/>
    <d v="2021-06-21T00:00:00"/>
    <d v="2021-06-17T00:00:00"/>
    <n v="14"/>
    <x v="1"/>
    <x v="0"/>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s v="Referida"/>
    <n v="3"/>
    <x v="1"/>
    <m/>
    <d v="2021-06-11T00:00:00"/>
    <s v="Cerrada-Remitida a otra institución"/>
    <m/>
    <m/>
    <x v="2"/>
    <d v="2021-06-16T00:00:00"/>
    <d v="2021-06-11T00:00:00"/>
    <n v="1"/>
    <x v="1"/>
    <x v="1"/>
  </r>
  <r>
    <n v="68"/>
    <n v="51751"/>
    <s v="Juan Mojica "/>
    <n v="8298353668"/>
    <s v="juanmojica1556gmail.com"/>
    <s v="En que fecha la empresa Acciona agua abikarram morilla RNC 102324761 empezó a pagar seguridad social a sus empleados?"/>
    <s v="Rechazada "/>
    <s v="Rechazada"/>
    <n v="5"/>
    <x v="3"/>
    <m/>
    <d v="2021-06-14T00:00:00"/>
    <s v="Cerrada-Rechazada"/>
    <m/>
    <m/>
    <x v="2"/>
    <d v="2021-06-21T00:00:00"/>
    <d v="2021-06-16T00:00:00"/>
    <n v="3"/>
    <x v="1"/>
    <x v="2"/>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s v="Referida"/>
    <n v="3"/>
    <x v="1"/>
    <m/>
    <d v="2021-06-22T00:00:00"/>
    <s v="Cerrada-Remitida a otra institución"/>
    <m/>
    <m/>
    <x v="2"/>
    <d v="2021-06-25T00:00:00"/>
    <d v="2021-06-24T00:00:00"/>
    <n v="3"/>
    <x v="1"/>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s v="Referida"/>
    <n v="3"/>
    <x v="1"/>
    <m/>
    <d v="2021-06-21T00:00:00"/>
    <s v="Cerrada-Remitida a otra institución"/>
    <m/>
    <m/>
    <x v="2"/>
    <d v="2021-06-24T00:00:00"/>
    <d v="2021-06-23T00:00:00"/>
    <n v="3"/>
    <x v="1"/>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s v="Base de Datos"/>
    <n v="15"/>
    <x v="2"/>
    <m/>
    <d v="2021-05-24T00:00:00"/>
    <s v="Cerrada-enviada por correo"/>
    <m/>
    <m/>
    <x v="2"/>
    <d v="2021-06-14T00:00:00"/>
    <d v="2021-06-29T00:00:00"/>
    <n v="27"/>
    <x v="4"/>
    <x v="0"/>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s v="Base de Datos"/>
    <n v="15"/>
    <x v="2"/>
    <m/>
    <d v="2021-06-29T00:00:00"/>
    <s v="Cerrada-enviada por correo"/>
    <m/>
    <m/>
    <x v="2"/>
    <d v="2021-07-20T00:00:00"/>
    <d v="2021-07-02T00:00:00"/>
    <n v="4"/>
    <x v="1"/>
    <x v="2"/>
  </r>
  <r>
    <n v="73"/>
    <m/>
    <m/>
    <m/>
    <m/>
    <m/>
    <m/>
    <m/>
    <s v=""/>
    <x v="4"/>
    <m/>
    <m/>
    <m/>
    <m/>
    <m/>
    <x v="2"/>
    <s v=""/>
    <m/>
    <n v="0"/>
    <x v="1"/>
    <x v="2"/>
  </r>
  <r>
    <n v="74"/>
    <m/>
    <m/>
    <m/>
    <m/>
    <m/>
    <m/>
    <m/>
    <s v=""/>
    <x v="4"/>
    <m/>
    <m/>
    <m/>
    <m/>
    <m/>
    <x v="2"/>
    <s v=""/>
    <m/>
    <n v="0"/>
    <x v="1"/>
    <x v="2"/>
  </r>
  <r>
    <n v="75"/>
    <m/>
    <m/>
    <m/>
    <m/>
    <m/>
    <m/>
    <m/>
    <s v=""/>
    <x v="4"/>
    <m/>
    <m/>
    <m/>
    <m/>
    <m/>
    <x v="2"/>
    <s v=""/>
    <m/>
    <n v="0"/>
    <x v="1"/>
    <x v="2"/>
  </r>
  <r>
    <n v="76"/>
    <m/>
    <m/>
    <m/>
    <m/>
    <m/>
    <m/>
    <m/>
    <s v=""/>
    <x v="4"/>
    <m/>
    <m/>
    <m/>
    <m/>
    <m/>
    <x v="2"/>
    <s v=""/>
    <m/>
    <n v="0"/>
    <x v="1"/>
    <x v="2"/>
  </r>
  <r>
    <n v="77"/>
    <m/>
    <m/>
    <m/>
    <m/>
    <m/>
    <m/>
    <m/>
    <s v=""/>
    <x v="4"/>
    <m/>
    <m/>
    <m/>
    <m/>
    <m/>
    <x v="2"/>
    <s v=""/>
    <m/>
    <n v="0"/>
    <x v="1"/>
    <x v="2"/>
  </r>
  <r>
    <n v="78"/>
    <m/>
    <m/>
    <m/>
    <m/>
    <m/>
    <m/>
    <m/>
    <s v=""/>
    <x v="4"/>
    <m/>
    <m/>
    <m/>
    <m/>
    <m/>
    <x v="2"/>
    <s v=""/>
    <m/>
    <n v="0"/>
    <x v="1"/>
    <x v="5"/>
  </r>
  <r>
    <n v="79"/>
    <m/>
    <m/>
    <m/>
    <m/>
    <m/>
    <m/>
    <m/>
    <s v=""/>
    <x v="4"/>
    <m/>
    <m/>
    <m/>
    <m/>
    <m/>
    <x v="2"/>
    <s v=""/>
    <m/>
    <n v="0"/>
    <x v="1"/>
    <x v="2"/>
  </r>
  <r>
    <n v="80"/>
    <m/>
    <m/>
    <m/>
    <m/>
    <m/>
    <m/>
    <m/>
    <s v=""/>
    <x v="4"/>
    <m/>
    <m/>
    <m/>
    <m/>
    <m/>
    <x v="2"/>
    <s v=""/>
    <m/>
    <n v="0"/>
    <x v="1"/>
    <x v="2"/>
  </r>
  <r>
    <n v="81"/>
    <m/>
    <m/>
    <m/>
    <m/>
    <m/>
    <m/>
    <m/>
    <s v=""/>
    <x v="4"/>
    <m/>
    <m/>
    <m/>
    <m/>
    <m/>
    <x v="2"/>
    <s v=""/>
    <m/>
    <n v="0"/>
    <x v="1"/>
    <x v="2"/>
  </r>
  <r>
    <n v="82"/>
    <m/>
    <m/>
    <m/>
    <m/>
    <m/>
    <m/>
    <m/>
    <s v=""/>
    <x v="4"/>
    <m/>
    <m/>
    <m/>
    <m/>
    <m/>
    <x v="2"/>
    <s v=""/>
    <m/>
    <n v="0"/>
    <x v="1"/>
    <x v="2"/>
  </r>
  <r>
    <n v="83"/>
    <m/>
    <m/>
    <m/>
    <m/>
    <m/>
    <m/>
    <m/>
    <s v=""/>
    <x v="4"/>
    <m/>
    <m/>
    <m/>
    <m/>
    <m/>
    <x v="2"/>
    <s v=""/>
    <m/>
    <n v="0"/>
    <x v="1"/>
    <x v="2"/>
  </r>
  <r>
    <n v="84"/>
    <m/>
    <m/>
    <m/>
    <m/>
    <m/>
    <m/>
    <m/>
    <s v=""/>
    <x v="4"/>
    <m/>
    <m/>
    <m/>
    <m/>
    <m/>
    <x v="2"/>
    <s v=""/>
    <m/>
    <n v="0"/>
    <x v="1"/>
    <x v="2"/>
  </r>
  <r>
    <n v="85"/>
    <m/>
    <m/>
    <m/>
    <m/>
    <m/>
    <m/>
    <m/>
    <s v=""/>
    <x v="4"/>
    <m/>
    <m/>
    <m/>
    <m/>
    <m/>
    <x v="2"/>
    <s v=""/>
    <m/>
    <n v="0"/>
    <x v="1"/>
    <x v="2"/>
  </r>
  <r>
    <n v="86"/>
    <m/>
    <m/>
    <m/>
    <m/>
    <m/>
    <m/>
    <m/>
    <s v=""/>
    <x v="4"/>
    <m/>
    <m/>
    <m/>
    <m/>
    <m/>
    <x v="2"/>
    <s v=""/>
    <m/>
    <n v="0"/>
    <x v="1"/>
    <x v="2"/>
  </r>
  <r>
    <n v="87"/>
    <m/>
    <m/>
    <m/>
    <m/>
    <m/>
    <m/>
    <m/>
    <s v=""/>
    <x v="4"/>
    <m/>
    <m/>
    <m/>
    <m/>
    <m/>
    <x v="2"/>
    <s v=""/>
    <m/>
    <n v="0"/>
    <x v="1"/>
    <x v="2"/>
  </r>
  <r>
    <n v="88"/>
    <m/>
    <m/>
    <m/>
    <m/>
    <m/>
    <m/>
    <m/>
    <s v=""/>
    <x v="4"/>
    <m/>
    <m/>
    <m/>
    <m/>
    <m/>
    <x v="2"/>
    <s v=""/>
    <m/>
    <n v="0"/>
    <x v="1"/>
    <x v="2"/>
  </r>
  <r>
    <n v="89"/>
    <m/>
    <m/>
    <m/>
    <m/>
    <m/>
    <m/>
    <m/>
    <s v=""/>
    <x v="4"/>
    <m/>
    <m/>
    <m/>
    <m/>
    <m/>
    <x v="2"/>
    <s v=""/>
    <m/>
    <n v="0"/>
    <x v="1"/>
    <x v="2"/>
  </r>
  <r>
    <n v="90"/>
    <m/>
    <m/>
    <m/>
    <m/>
    <m/>
    <m/>
    <m/>
    <s v=""/>
    <x v="4"/>
    <m/>
    <m/>
    <m/>
    <m/>
    <m/>
    <x v="2"/>
    <s v=""/>
    <m/>
    <n v="0"/>
    <x v="1"/>
    <x v="2"/>
  </r>
  <r>
    <n v="91"/>
    <m/>
    <m/>
    <m/>
    <m/>
    <m/>
    <m/>
    <m/>
    <s v=""/>
    <x v="4"/>
    <m/>
    <m/>
    <m/>
    <m/>
    <m/>
    <x v="2"/>
    <s v=""/>
    <m/>
    <n v="0"/>
    <x v="1"/>
    <x v="2"/>
  </r>
  <r>
    <n v="92"/>
    <m/>
    <m/>
    <m/>
    <m/>
    <m/>
    <m/>
    <m/>
    <s v=""/>
    <x v="4"/>
    <m/>
    <m/>
    <m/>
    <m/>
    <m/>
    <x v="2"/>
    <s v=""/>
    <m/>
    <n v="0"/>
    <x v="1"/>
    <x v="2"/>
  </r>
  <r>
    <n v="93"/>
    <m/>
    <m/>
    <m/>
    <m/>
    <m/>
    <m/>
    <m/>
    <s v=""/>
    <x v="4"/>
    <m/>
    <m/>
    <m/>
    <m/>
    <m/>
    <x v="2"/>
    <s v=""/>
    <m/>
    <n v="0"/>
    <x v="1"/>
    <x v="2"/>
  </r>
  <r>
    <n v="94"/>
    <m/>
    <m/>
    <m/>
    <m/>
    <m/>
    <m/>
    <m/>
    <s v=""/>
    <x v="4"/>
    <m/>
    <m/>
    <m/>
    <m/>
    <m/>
    <x v="2"/>
    <s v=""/>
    <m/>
    <n v="0"/>
    <x v="1"/>
    <x v="2"/>
  </r>
  <r>
    <n v="95"/>
    <m/>
    <m/>
    <m/>
    <m/>
    <m/>
    <m/>
    <m/>
    <s v=""/>
    <x v="4"/>
    <m/>
    <m/>
    <m/>
    <m/>
    <m/>
    <x v="2"/>
    <s v=""/>
    <m/>
    <n v="0"/>
    <x v="1"/>
    <x v="2"/>
  </r>
  <r>
    <n v="96"/>
    <m/>
    <m/>
    <m/>
    <m/>
    <m/>
    <m/>
    <m/>
    <s v=""/>
    <x v="4"/>
    <m/>
    <m/>
    <m/>
    <m/>
    <m/>
    <x v="2"/>
    <s v=""/>
    <m/>
    <n v="0"/>
    <x v="1"/>
    <x v="2"/>
  </r>
  <r>
    <n v="97"/>
    <m/>
    <m/>
    <m/>
    <m/>
    <m/>
    <m/>
    <m/>
    <s v=""/>
    <x v="4"/>
    <m/>
    <m/>
    <m/>
    <m/>
    <m/>
    <x v="2"/>
    <s v=""/>
    <m/>
    <n v="0"/>
    <x v="1"/>
    <x v="2"/>
  </r>
  <r>
    <n v="98"/>
    <m/>
    <m/>
    <m/>
    <m/>
    <m/>
    <m/>
    <m/>
    <s v=""/>
    <x v="4"/>
    <m/>
    <m/>
    <m/>
    <m/>
    <m/>
    <x v="2"/>
    <s v=""/>
    <m/>
    <n v="0"/>
    <x v="1"/>
    <x v="2"/>
  </r>
  <r>
    <n v="99"/>
    <m/>
    <m/>
    <m/>
    <m/>
    <m/>
    <m/>
    <m/>
    <s v=""/>
    <x v="4"/>
    <m/>
    <m/>
    <m/>
    <m/>
    <m/>
    <x v="2"/>
    <s v=""/>
    <m/>
    <n v="0"/>
    <x v="1"/>
    <x v="2"/>
  </r>
  <r>
    <n v="100"/>
    <m/>
    <m/>
    <m/>
    <m/>
    <m/>
    <m/>
    <m/>
    <s v=""/>
    <x v="4"/>
    <m/>
    <m/>
    <m/>
    <m/>
    <m/>
    <x v="2"/>
    <s v=""/>
    <m/>
    <n v="0"/>
    <x v="1"/>
    <x v="2"/>
  </r>
  <r>
    <n v="101"/>
    <m/>
    <m/>
    <m/>
    <m/>
    <m/>
    <m/>
    <m/>
    <s v=""/>
    <x v="4"/>
    <m/>
    <m/>
    <m/>
    <m/>
    <m/>
    <x v="2"/>
    <s v=""/>
    <m/>
    <n v="0"/>
    <x v="1"/>
    <x v="2"/>
  </r>
  <r>
    <n v="102"/>
    <m/>
    <m/>
    <m/>
    <m/>
    <m/>
    <m/>
    <m/>
    <s v=""/>
    <x v="4"/>
    <m/>
    <m/>
    <m/>
    <m/>
    <m/>
    <x v="2"/>
    <s v=""/>
    <m/>
    <n v="0"/>
    <x v="1"/>
    <x v="2"/>
  </r>
  <r>
    <n v="103"/>
    <m/>
    <m/>
    <m/>
    <m/>
    <m/>
    <m/>
    <m/>
    <s v=""/>
    <x v="4"/>
    <m/>
    <m/>
    <m/>
    <m/>
    <m/>
    <x v="2"/>
    <s v=""/>
    <m/>
    <n v="0"/>
    <x v="1"/>
    <x v="2"/>
  </r>
  <r>
    <n v="104"/>
    <m/>
    <m/>
    <m/>
    <m/>
    <m/>
    <m/>
    <m/>
    <s v=""/>
    <x v="4"/>
    <m/>
    <m/>
    <m/>
    <m/>
    <m/>
    <x v="2"/>
    <s v=""/>
    <m/>
    <n v="0"/>
    <x v="1"/>
    <x v="2"/>
  </r>
  <r>
    <n v="105"/>
    <m/>
    <m/>
    <m/>
    <m/>
    <m/>
    <m/>
    <m/>
    <s v=""/>
    <x v="4"/>
    <m/>
    <m/>
    <m/>
    <m/>
    <m/>
    <x v="2"/>
    <s v=""/>
    <m/>
    <n v="0"/>
    <x v="1"/>
    <x v="2"/>
  </r>
  <r>
    <n v="106"/>
    <m/>
    <m/>
    <m/>
    <m/>
    <m/>
    <m/>
    <m/>
    <s v=""/>
    <x v="4"/>
    <m/>
    <m/>
    <m/>
    <m/>
    <m/>
    <x v="2"/>
    <s v=""/>
    <m/>
    <n v="0"/>
    <x v="1"/>
    <x v="2"/>
  </r>
  <r>
    <n v="107"/>
    <m/>
    <m/>
    <m/>
    <m/>
    <m/>
    <m/>
    <m/>
    <s v=""/>
    <x v="4"/>
    <m/>
    <m/>
    <m/>
    <m/>
    <m/>
    <x v="2"/>
    <s v=""/>
    <m/>
    <n v="0"/>
    <x v="1"/>
    <x v="2"/>
  </r>
  <r>
    <n v="108"/>
    <m/>
    <m/>
    <m/>
    <m/>
    <m/>
    <m/>
    <m/>
    <s v=""/>
    <x v="4"/>
    <m/>
    <m/>
    <m/>
    <m/>
    <m/>
    <x v="2"/>
    <s v=""/>
    <m/>
    <n v="0"/>
    <x v="1"/>
    <x v="2"/>
  </r>
  <r>
    <n v="109"/>
    <m/>
    <m/>
    <m/>
    <m/>
    <m/>
    <m/>
    <m/>
    <s v=""/>
    <x v="4"/>
    <m/>
    <m/>
    <m/>
    <m/>
    <m/>
    <x v="2"/>
    <s v=""/>
    <m/>
    <n v="0"/>
    <x v="1"/>
    <x v="2"/>
  </r>
  <r>
    <n v="110"/>
    <m/>
    <m/>
    <m/>
    <m/>
    <m/>
    <m/>
    <m/>
    <s v=""/>
    <x v="4"/>
    <m/>
    <m/>
    <m/>
    <m/>
    <m/>
    <x v="2"/>
    <s v=""/>
    <m/>
    <n v="0"/>
    <x v="1"/>
    <x v="2"/>
  </r>
  <r>
    <n v="111"/>
    <m/>
    <m/>
    <m/>
    <m/>
    <m/>
    <m/>
    <m/>
    <s v=""/>
    <x v="4"/>
    <m/>
    <m/>
    <m/>
    <m/>
    <m/>
    <x v="2"/>
    <s v=""/>
    <m/>
    <n v="0"/>
    <x v="1"/>
    <x v="2"/>
  </r>
  <r>
    <n v="112"/>
    <m/>
    <m/>
    <m/>
    <m/>
    <m/>
    <m/>
    <m/>
    <s v=""/>
    <x v="4"/>
    <m/>
    <m/>
    <m/>
    <m/>
    <m/>
    <x v="2"/>
    <s v=""/>
    <m/>
    <n v="0"/>
    <x v="1"/>
    <x v="2"/>
  </r>
  <r>
    <n v="113"/>
    <m/>
    <m/>
    <m/>
    <m/>
    <m/>
    <m/>
    <m/>
    <s v=""/>
    <x v="4"/>
    <m/>
    <m/>
    <m/>
    <m/>
    <m/>
    <x v="2"/>
    <s v=""/>
    <m/>
    <n v="0"/>
    <x v="1"/>
    <x v="2"/>
  </r>
  <r>
    <n v="114"/>
    <m/>
    <m/>
    <m/>
    <m/>
    <m/>
    <m/>
    <m/>
    <s v=""/>
    <x v="4"/>
    <m/>
    <m/>
    <m/>
    <m/>
    <m/>
    <x v="2"/>
    <s v=""/>
    <m/>
    <n v="0"/>
    <x v="1"/>
    <x v="2"/>
  </r>
  <r>
    <n v="115"/>
    <m/>
    <m/>
    <m/>
    <m/>
    <m/>
    <m/>
    <m/>
    <s v=""/>
    <x v="4"/>
    <m/>
    <m/>
    <m/>
    <m/>
    <m/>
    <x v="2"/>
    <s v=""/>
    <m/>
    <n v="0"/>
    <x v="1"/>
    <x v="2"/>
  </r>
  <r>
    <n v="116"/>
    <m/>
    <m/>
    <m/>
    <m/>
    <m/>
    <m/>
    <m/>
    <s v=""/>
    <x v="4"/>
    <m/>
    <m/>
    <m/>
    <m/>
    <m/>
    <x v="2"/>
    <s v=""/>
    <m/>
    <n v="0"/>
    <x v="1"/>
    <x v="2"/>
  </r>
  <r>
    <n v="117"/>
    <m/>
    <m/>
    <m/>
    <m/>
    <m/>
    <m/>
    <m/>
    <s v=""/>
    <x v="4"/>
    <m/>
    <m/>
    <m/>
    <m/>
    <m/>
    <x v="2"/>
    <s v=""/>
    <m/>
    <n v="0"/>
    <x v="1"/>
    <x v="2"/>
  </r>
  <r>
    <n v="118"/>
    <m/>
    <m/>
    <m/>
    <m/>
    <m/>
    <m/>
    <m/>
    <s v=""/>
    <x v="4"/>
    <m/>
    <m/>
    <m/>
    <m/>
    <m/>
    <x v="2"/>
    <s v=""/>
    <m/>
    <n v="0"/>
    <x v="1"/>
    <x v="2"/>
  </r>
  <r>
    <n v="119"/>
    <m/>
    <m/>
    <m/>
    <m/>
    <m/>
    <m/>
    <m/>
    <s v=""/>
    <x v="4"/>
    <m/>
    <m/>
    <m/>
    <m/>
    <m/>
    <x v="2"/>
    <s v=""/>
    <m/>
    <n v="0"/>
    <x v="1"/>
    <x v="2"/>
  </r>
  <r>
    <n v="120"/>
    <m/>
    <m/>
    <m/>
    <m/>
    <m/>
    <m/>
    <m/>
    <s v=""/>
    <x v="4"/>
    <m/>
    <m/>
    <m/>
    <m/>
    <m/>
    <x v="2"/>
    <s v=""/>
    <m/>
    <n v="0"/>
    <x v="1"/>
    <x v="2"/>
  </r>
  <r>
    <n v="121"/>
    <m/>
    <m/>
    <m/>
    <m/>
    <m/>
    <m/>
    <m/>
    <s v=""/>
    <x v="4"/>
    <m/>
    <m/>
    <m/>
    <m/>
    <m/>
    <x v="2"/>
    <s v=""/>
    <m/>
    <n v="0"/>
    <x v="1"/>
    <x v="2"/>
  </r>
  <r>
    <n v="122"/>
    <m/>
    <m/>
    <m/>
    <m/>
    <m/>
    <m/>
    <m/>
    <s v=""/>
    <x v="4"/>
    <m/>
    <m/>
    <m/>
    <m/>
    <m/>
    <x v="2"/>
    <s v=""/>
    <m/>
    <n v="0"/>
    <x v="1"/>
    <x v="2"/>
  </r>
  <r>
    <n v="123"/>
    <m/>
    <m/>
    <m/>
    <m/>
    <m/>
    <m/>
    <m/>
    <s v=""/>
    <x v="4"/>
    <m/>
    <m/>
    <m/>
    <m/>
    <m/>
    <x v="2"/>
    <s v=""/>
    <m/>
    <n v="0"/>
    <x v="1"/>
    <x v="2"/>
  </r>
  <r>
    <n v="124"/>
    <m/>
    <m/>
    <m/>
    <m/>
    <m/>
    <m/>
    <m/>
    <s v=""/>
    <x v="4"/>
    <m/>
    <m/>
    <m/>
    <m/>
    <m/>
    <x v="2"/>
    <s v=""/>
    <m/>
    <n v="0"/>
    <x v="1"/>
    <x v="2"/>
  </r>
  <r>
    <n v="125"/>
    <m/>
    <m/>
    <m/>
    <m/>
    <m/>
    <m/>
    <m/>
    <s v=""/>
    <x v="4"/>
    <m/>
    <m/>
    <m/>
    <m/>
    <m/>
    <x v="2"/>
    <s v=""/>
    <m/>
    <n v="0"/>
    <x v="1"/>
    <x v="2"/>
  </r>
  <r>
    <n v="126"/>
    <m/>
    <m/>
    <m/>
    <m/>
    <m/>
    <m/>
    <m/>
    <s v=""/>
    <x v="4"/>
    <m/>
    <m/>
    <m/>
    <m/>
    <m/>
    <x v="2"/>
    <s v=""/>
    <m/>
    <n v="0"/>
    <x v="1"/>
    <x v="2"/>
  </r>
  <r>
    <n v="127"/>
    <m/>
    <m/>
    <m/>
    <m/>
    <m/>
    <m/>
    <m/>
    <s v=""/>
    <x v="4"/>
    <m/>
    <m/>
    <m/>
    <m/>
    <m/>
    <x v="2"/>
    <s v=""/>
    <m/>
    <n v="0"/>
    <x v="1"/>
    <x v="2"/>
  </r>
  <r>
    <n v="128"/>
    <m/>
    <m/>
    <m/>
    <m/>
    <m/>
    <m/>
    <m/>
    <s v=""/>
    <x v="4"/>
    <m/>
    <m/>
    <m/>
    <m/>
    <m/>
    <x v="2"/>
    <s v=""/>
    <m/>
    <n v="0"/>
    <x v="1"/>
    <x v="2"/>
  </r>
  <r>
    <n v="129"/>
    <m/>
    <m/>
    <m/>
    <m/>
    <m/>
    <m/>
    <m/>
    <s v=""/>
    <x v="4"/>
    <m/>
    <m/>
    <m/>
    <m/>
    <m/>
    <x v="2"/>
    <s v=""/>
    <m/>
    <n v="0"/>
    <x v="1"/>
    <x v="2"/>
  </r>
  <r>
    <n v="130"/>
    <m/>
    <m/>
    <m/>
    <m/>
    <m/>
    <m/>
    <m/>
    <s v=""/>
    <x v="4"/>
    <m/>
    <m/>
    <m/>
    <m/>
    <m/>
    <x v="2"/>
    <s v=""/>
    <m/>
    <n v="0"/>
    <x v="1"/>
    <x v="2"/>
  </r>
  <r>
    <n v="131"/>
    <m/>
    <m/>
    <m/>
    <m/>
    <m/>
    <m/>
    <m/>
    <s v=""/>
    <x v="4"/>
    <m/>
    <m/>
    <m/>
    <m/>
    <m/>
    <x v="2"/>
    <s v=""/>
    <m/>
    <n v="0"/>
    <x v="1"/>
    <x v="2"/>
  </r>
  <r>
    <n v="132"/>
    <m/>
    <m/>
    <m/>
    <m/>
    <m/>
    <m/>
    <m/>
    <s v=""/>
    <x v="4"/>
    <m/>
    <m/>
    <m/>
    <m/>
    <m/>
    <x v="2"/>
    <s v=""/>
    <m/>
    <n v="0"/>
    <x v="1"/>
    <x v="2"/>
  </r>
  <r>
    <n v="133"/>
    <m/>
    <m/>
    <m/>
    <m/>
    <m/>
    <m/>
    <m/>
    <s v=""/>
    <x v="4"/>
    <m/>
    <m/>
    <m/>
    <m/>
    <m/>
    <x v="2"/>
    <s v=""/>
    <m/>
    <n v="0"/>
    <x v="1"/>
    <x v="2"/>
  </r>
  <r>
    <n v="134"/>
    <m/>
    <m/>
    <m/>
    <m/>
    <m/>
    <m/>
    <m/>
    <s v=""/>
    <x v="4"/>
    <m/>
    <m/>
    <m/>
    <m/>
    <m/>
    <x v="2"/>
    <s v=""/>
    <m/>
    <n v="0"/>
    <x v="1"/>
    <x v="2"/>
  </r>
  <r>
    <n v="135"/>
    <m/>
    <m/>
    <m/>
    <m/>
    <m/>
    <m/>
    <m/>
    <s v=""/>
    <x v="4"/>
    <m/>
    <m/>
    <m/>
    <m/>
    <m/>
    <x v="2"/>
    <s v=""/>
    <m/>
    <n v="0"/>
    <x v="1"/>
    <x v="2"/>
  </r>
  <r>
    <n v="136"/>
    <m/>
    <m/>
    <m/>
    <m/>
    <m/>
    <m/>
    <m/>
    <s v=""/>
    <x v="4"/>
    <m/>
    <m/>
    <m/>
    <m/>
    <m/>
    <x v="2"/>
    <s v=""/>
    <m/>
    <n v="0"/>
    <x v="1"/>
    <x v="2"/>
  </r>
  <r>
    <n v="137"/>
    <m/>
    <m/>
    <m/>
    <m/>
    <m/>
    <m/>
    <m/>
    <s v=""/>
    <x v="4"/>
    <m/>
    <m/>
    <m/>
    <m/>
    <m/>
    <x v="2"/>
    <s v=""/>
    <m/>
    <n v="0"/>
    <x v="1"/>
    <x v="2"/>
  </r>
  <r>
    <n v="138"/>
    <m/>
    <m/>
    <m/>
    <m/>
    <m/>
    <m/>
    <m/>
    <s v=""/>
    <x v="4"/>
    <m/>
    <m/>
    <m/>
    <m/>
    <m/>
    <x v="2"/>
    <s v=""/>
    <m/>
    <n v="0"/>
    <x v="1"/>
    <x v="2"/>
  </r>
  <r>
    <n v="139"/>
    <m/>
    <m/>
    <m/>
    <m/>
    <m/>
    <m/>
    <m/>
    <s v=""/>
    <x v="4"/>
    <m/>
    <m/>
    <m/>
    <m/>
    <m/>
    <x v="2"/>
    <s v=""/>
    <m/>
    <n v="0"/>
    <x v="1"/>
    <x v="2"/>
  </r>
  <r>
    <n v="140"/>
    <m/>
    <m/>
    <m/>
    <m/>
    <m/>
    <m/>
    <m/>
    <s v=""/>
    <x v="4"/>
    <m/>
    <m/>
    <m/>
    <m/>
    <m/>
    <x v="2"/>
    <s v=""/>
    <m/>
    <n v="0"/>
    <x v="1"/>
    <x v="2"/>
  </r>
  <r>
    <n v="141"/>
    <m/>
    <m/>
    <m/>
    <m/>
    <m/>
    <m/>
    <m/>
    <s v=""/>
    <x v="4"/>
    <m/>
    <m/>
    <m/>
    <m/>
    <m/>
    <x v="2"/>
    <s v=""/>
    <m/>
    <n v="0"/>
    <x v="1"/>
    <x v="2"/>
  </r>
  <r>
    <n v="142"/>
    <m/>
    <m/>
    <m/>
    <m/>
    <m/>
    <m/>
    <m/>
    <s v=""/>
    <x v="4"/>
    <m/>
    <m/>
    <m/>
    <m/>
    <m/>
    <x v="2"/>
    <s v=""/>
    <m/>
    <n v="0"/>
    <x v="1"/>
    <x v="2"/>
  </r>
  <r>
    <n v="143"/>
    <m/>
    <m/>
    <m/>
    <m/>
    <m/>
    <m/>
    <m/>
    <s v=""/>
    <x v="4"/>
    <m/>
    <m/>
    <m/>
    <m/>
    <m/>
    <x v="2"/>
    <s v=""/>
    <m/>
    <n v="0"/>
    <x v="1"/>
    <x v="2"/>
  </r>
  <r>
    <n v="144"/>
    <m/>
    <m/>
    <m/>
    <m/>
    <m/>
    <m/>
    <m/>
    <s v=""/>
    <x v="4"/>
    <m/>
    <m/>
    <m/>
    <m/>
    <m/>
    <x v="2"/>
    <s v=""/>
    <m/>
    <n v="0"/>
    <x v="1"/>
    <x v="2"/>
  </r>
  <r>
    <n v="145"/>
    <m/>
    <m/>
    <m/>
    <m/>
    <m/>
    <m/>
    <m/>
    <s v=""/>
    <x v="4"/>
    <m/>
    <m/>
    <m/>
    <m/>
    <m/>
    <x v="2"/>
    <s v=""/>
    <m/>
    <n v="0"/>
    <x v="1"/>
    <x v="2"/>
  </r>
  <r>
    <n v="146"/>
    <m/>
    <m/>
    <m/>
    <m/>
    <m/>
    <m/>
    <m/>
    <s v=""/>
    <x v="4"/>
    <m/>
    <m/>
    <m/>
    <m/>
    <m/>
    <x v="2"/>
    <s v=""/>
    <m/>
    <n v="0"/>
    <x v="1"/>
    <x v="2"/>
  </r>
  <r>
    <n v="147"/>
    <m/>
    <m/>
    <m/>
    <m/>
    <m/>
    <m/>
    <m/>
    <s v=""/>
    <x v="4"/>
    <m/>
    <m/>
    <m/>
    <m/>
    <m/>
    <x v="2"/>
    <s v=""/>
    <m/>
    <n v="0"/>
    <x v="1"/>
    <x v="2"/>
  </r>
  <r>
    <n v="148"/>
    <m/>
    <m/>
    <m/>
    <m/>
    <m/>
    <m/>
    <m/>
    <s v=""/>
    <x v="4"/>
    <m/>
    <m/>
    <m/>
    <m/>
    <m/>
    <x v="2"/>
    <s v=""/>
    <m/>
    <n v="0"/>
    <x v="1"/>
    <x v="2"/>
  </r>
  <r>
    <n v="149"/>
    <m/>
    <m/>
    <m/>
    <m/>
    <m/>
    <m/>
    <m/>
    <s v=""/>
    <x v="4"/>
    <m/>
    <m/>
    <m/>
    <m/>
    <m/>
    <x v="2"/>
    <s v=""/>
    <m/>
    <n v="0"/>
    <x v="1"/>
    <x v="2"/>
  </r>
  <r>
    <n v="150"/>
    <m/>
    <m/>
    <m/>
    <m/>
    <m/>
    <m/>
    <m/>
    <s v=""/>
    <x v="4"/>
    <m/>
    <m/>
    <m/>
    <m/>
    <m/>
    <x v="2"/>
    <s v=""/>
    <m/>
    <n v="0"/>
    <x v="1"/>
    <x v="2"/>
  </r>
  <r>
    <n v="151"/>
    <m/>
    <m/>
    <m/>
    <m/>
    <m/>
    <m/>
    <m/>
    <s v=""/>
    <x v="4"/>
    <m/>
    <m/>
    <m/>
    <m/>
    <m/>
    <x v="2"/>
    <s v=""/>
    <m/>
    <n v="0"/>
    <x v="1"/>
    <x v="2"/>
  </r>
  <r>
    <n v="152"/>
    <m/>
    <m/>
    <m/>
    <m/>
    <m/>
    <m/>
    <m/>
    <s v=""/>
    <x v="4"/>
    <m/>
    <m/>
    <m/>
    <m/>
    <m/>
    <x v="2"/>
    <s v=""/>
    <m/>
    <n v="0"/>
    <x v="1"/>
    <x v="2"/>
  </r>
  <r>
    <n v="153"/>
    <m/>
    <m/>
    <m/>
    <m/>
    <m/>
    <m/>
    <m/>
    <s v=""/>
    <x v="4"/>
    <m/>
    <m/>
    <m/>
    <m/>
    <m/>
    <x v="2"/>
    <s v=""/>
    <m/>
    <n v="0"/>
    <x v="1"/>
    <x v="2"/>
  </r>
  <r>
    <n v="154"/>
    <m/>
    <m/>
    <m/>
    <m/>
    <m/>
    <m/>
    <m/>
    <s v=""/>
    <x v="4"/>
    <m/>
    <m/>
    <m/>
    <m/>
    <m/>
    <x v="2"/>
    <s v=""/>
    <m/>
    <n v="0"/>
    <x v="1"/>
    <x v="2"/>
  </r>
  <r>
    <n v="155"/>
    <m/>
    <m/>
    <m/>
    <m/>
    <m/>
    <m/>
    <m/>
    <s v=""/>
    <x v="4"/>
    <m/>
    <m/>
    <m/>
    <m/>
    <m/>
    <x v="2"/>
    <s v=""/>
    <m/>
    <n v="0"/>
    <x v="1"/>
    <x v="2"/>
  </r>
  <r>
    <n v="156"/>
    <m/>
    <m/>
    <m/>
    <m/>
    <m/>
    <m/>
    <m/>
    <s v=""/>
    <x v="4"/>
    <m/>
    <m/>
    <m/>
    <m/>
    <m/>
    <x v="2"/>
    <s v=""/>
    <m/>
    <n v="0"/>
    <x v="1"/>
    <x v="2"/>
  </r>
  <r>
    <n v="157"/>
    <m/>
    <m/>
    <m/>
    <m/>
    <m/>
    <m/>
    <m/>
    <s v=""/>
    <x v="4"/>
    <m/>
    <m/>
    <m/>
    <m/>
    <m/>
    <x v="2"/>
    <s v=""/>
    <m/>
    <n v="0"/>
    <x v="1"/>
    <x v="2"/>
  </r>
  <r>
    <n v="158"/>
    <m/>
    <m/>
    <m/>
    <m/>
    <m/>
    <m/>
    <m/>
    <s v=""/>
    <x v="4"/>
    <m/>
    <m/>
    <m/>
    <m/>
    <m/>
    <x v="2"/>
    <s v=""/>
    <m/>
    <n v="0"/>
    <x v="1"/>
    <x v="2"/>
  </r>
  <r>
    <n v="159"/>
    <m/>
    <m/>
    <m/>
    <m/>
    <m/>
    <m/>
    <m/>
    <s v=""/>
    <x v="4"/>
    <m/>
    <m/>
    <m/>
    <m/>
    <m/>
    <x v="2"/>
    <s v=""/>
    <m/>
    <n v="0"/>
    <x v="1"/>
    <x v="2"/>
  </r>
  <r>
    <n v="160"/>
    <m/>
    <m/>
    <m/>
    <m/>
    <m/>
    <m/>
    <m/>
    <s v=""/>
    <x v="4"/>
    <m/>
    <m/>
    <m/>
    <m/>
    <m/>
    <x v="2"/>
    <s v=""/>
    <m/>
    <n v="0"/>
    <x v="1"/>
    <x v="2"/>
  </r>
  <r>
    <n v="161"/>
    <m/>
    <m/>
    <m/>
    <m/>
    <m/>
    <m/>
    <m/>
    <s v=""/>
    <x v="4"/>
    <m/>
    <m/>
    <m/>
    <m/>
    <m/>
    <x v="2"/>
    <s v=""/>
    <m/>
    <n v="0"/>
    <x v="1"/>
    <x v="2"/>
  </r>
  <r>
    <n v="162"/>
    <m/>
    <m/>
    <m/>
    <m/>
    <m/>
    <m/>
    <m/>
    <s v=""/>
    <x v="4"/>
    <m/>
    <m/>
    <m/>
    <m/>
    <m/>
    <x v="2"/>
    <s v=""/>
    <m/>
    <n v="0"/>
    <x v="1"/>
    <x v="2"/>
  </r>
  <r>
    <n v="163"/>
    <m/>
    <m/>
    <m/>
    <m/>
    <m/>
    <m/>
    <m/>
    <s v=""/>
    <x v="4"/>
    <m/>
    <m/>
    <m/>
    <m/>
    <m/>
    <x v="2"/>
    <s v=""/>
    <m/>
    <n v="0"/>
    <x v="1"/>
    <x v="2"/>
  </r>
  <r>
    <n v="164"/>
    <m/>
    <m/>
    <m/>
    <m/>
    <m/>
    <m/>
    <m/>
    <s v=""/>
    <x v="4"/>
    <m/>
    <m/>
    <m/>
    <m/>
    <m/>
    <x v="2"/>
    <s v=""/>
    <m/>
    <n v="0"/>
    <x v="1"/>
    <x v="2"/>
  </r>
  <r>
    <n v="165"/>
    <m/>
    <m/>
    <m/>
    <m/>
    <m/>
    <m/>
    <m/>
    <s v=""/>
    <x v="4"/>
    <m/>
    <m/>
    <m/>
    <m/>
    <m/>
    <x v="2"/>
    <s v=""/>
    <m/>
    <n v="0"/>
    <x v="1"/>
    <x v="2"/>
  </r>
  <r>
    <n v="166"/>
    <m/>
    <m/>
    <m/>
    <m/>
    <m/>
    <m/>
    <m/>
    <s v=""/>
    <x v="4"/>
    <m/>
    <m/>
    <m/>
    <m/>
    <m/>
    <x v="2"/>
    <s v=""/>
    <m/>
    <n v="0"/>
    <x v="1"/>
    <x v="2"/>
  </r>
  <r>
    <n v="167"/>
    <m/>
    <m/>
    <m/>
    <m/>
    <m/>
    <m/>
    <m/>
    <s v=""/>
    <x v="4"/>
    <m/>
    <m/>
    <m/>
    <m/>
    <m/>
    <x v="2"/>
    <s v=""/>
    <m/>
    <n v="0"/>
    <x v="1"/>
    <x v="2"/>
  </r>
  <r>
    <n v="168"/>
    <m/>
    <m/>
    <m/>
    <m/>
    <m/>
    <m/>
    <m/>
    <s v=""/>
    <x v="4"/>
    <m/>
    <m/>
    <m/>
    <m/>
    <m/>
    <x v="2"/>
    <s v=""/>
    <m/>
    <n v="0"/>
    <x v="1"/>
    <x v="2"/>
  </r>
  <r>
    <n v="169"/>
    <m/>
    <m/>
    <m/>
    <m/>
    <m/>
    <m/>
    <m/>
    <s v=""/>
    <x v="4"/>
    <m/>
    <m/>
    <m/>
    <m/>
    <m/>
    <x v="2"/>
    <s v=""/>
    <m/>
    <n v="0"/>
    <x v="1"/>
    <x v="2"/>
  </r>
  <r>
    <n v="170"/>
    <m/>
    <m/>
    <m/>
    <m/>
    <m/>
    <m/>
    <m/>
    <s v=""/>
    <x v="4"/>
    <m/>
    <m/>
    <m/>
    <m/>
    <m/>
    <x v="2"/>
    <s v=""/>
    <m/>
    <n v="0"/>
    <x v="1"/>
    <x v="2"/>
  </r>
  <r>
    <n v="171"/>
    <m/>
    <m/>
    <m/>
    <m/>
    <m/>
    <m/>
    <m/>
    <s v=""/>
    <x v="4"/>
    <m/>
    <m/>
    <m/>
    <m/>
    <m/>
    <x v="2"/>
    <s v=""/>
    <m/>
    <n v="0"/>
    <x v="1"/>
    <x v="2"/>
  </r>
  <r>
    <n v="172"/>
    <m/>
    <m/>
    <m/>
    <m/>
    <m/>
    <m/>
    <m/>
    <s v=""/>
    <x v="4"/>
    <m/>
    <m/>
    <m/>
    <m/>
    <m/>
    <x v="2"/>
    <s v=""/>
    <m/>
    <n v="0"/>
    <x v="1"/>
    <x v="2"/>
  </r>
  <r>
    <n v="173"/>
    <m/>
    <m/>
    <m/>
    <m/>
    <m/>
    <m/>
    <m/>
    <s v=""/>
    <x v="4"/>
    <m/>
    <m/>
    <m/>
    <m/>
    <m/>
    <x v="2"/>
    <s v=""/>
    <m/>
    <n v="0"/>
    <x v="1"/>
    <x v="2"/>
  </r>
  <r>
    <n v="174"/>
    <m/>
    <m/>
    <m/>
    <m/>
    <m/>
    <m/>
    <m/>
    <s v=""/>
    <x v="4"/>
    <m/>
    <m/>
    <m/>
    <m/>
    <m/>
    <x v="2"/>
    <s v=""/>
    <m/>
    <n v="0"/>
    <x v="1"/>
    <x v="2"/>
  </r>
  <r>
    <n v="175"/>
    <m/>
    <m/>
    <m/>
    <m/>
    <m/>
    <m/>
    <m/>
    <s v=""/>
    <x v="4"/>
    <m/>
    <m/>
    <m/>
    <m/>
    <m/>
    <x v="2"/>
    <s v=""/>
    <m/>
    <n v="0"/>
    <x v="1"/>
    <x v="2"/>
  </r>
  <r>
    <n v="176"/>
    <m/>
    <m/>
    <m/>
    <m/>
    <m/>
    <m/>
    <m/>
    <s v=""/>
    <x v="4"/>
    <m/>
    <m/>
    <m/>
    <m/>
    <m/>
    <x v="2"/>
    <s v=""/>
    <m/>
    <n v="0"/>
    <x v="1"/>
    <x v="2"/>
  </r>
  <r>
    <n v="177"/>
    <m/>
    <m/>
    <m/>
    <m/>
    <m/>
    <m/>
    <m/>
    <s v=""/>
    <x v="4"/>
    <m/>
    <m/>
    <m/>
    <m/>
    <m/>
    <x v="2"/>
    <s v=""/>
    <m/>
    <n v="0"/>
    <x v="1"/>
    <x v="2"/>
  </r>
  <r>
    <n v="178"/>
    <m/>
    <m/>
    <m/>
    <m/>
    <m/>
    <m/>
    <m/>
    <s v=""/>
    <x v="4"/>
    <m/>
    <m/>
    <m/>
    <m/>
    <m/>
    <x v="2"/>
    <s v=""/>
    <m/>
    <n v="0"/>
    <x v="1"/>
    <x v="2"/>
  </r>
  <r>
    <n v="179"/>
    <m/>
    <m/>
    <m/>
    <m/>
    <m/>
    <m/>
    <m/>
    <s v=""/>
    <x v="4"/>
    <m/>
    <m/>
    <m/>
    <m/>
    <m/>
    <x v="2"/>
    <s v=""/>
    <m/>
    <n v="0"/>
    <x v="1"/>
    <x v="2"/>
  </r>
  <r>
    <n v="180"/>
    <m/>
    <m/>
    <m/>
    <m/>
    <m/>
    <m/>
    <m/>
    <s v=""/>
    <x v="4"/>
    <m/>
    <m/>
    <m/>
    <m/>
    <m/>
    <x v="2"/>
    <s v=""/>
    <m/>
    <n v="0"/>
    <x v="1"/>
    <x v="2"/>
  </r>
  <r>
    <n v="181"/>
    <m/>
    <m/>
    <m/>
    <m/>
    <m/>
    <m/>
    <m/>
    <s v=""/>
    <x v="4"/>
    <m/>
    <m/>
    <m/>
    <m/>
    <m/>
    <x v="2"/>
    <s v=""/>
    <m/>
    <n v="0"/>
    <x v="1"/>
    <x v="2"/>
  </r>
  <r>
    <n v="182"/>
    <m/>
    <m/>
    <m/>
    <m/>
    <m/>
    <m/>
    <m/>
    <s v=""/>
    <x v="4"/>
    <m/>
    <m/>
    <m/>
    <m/>
    <m/>
    <x v="2"/>
    <s v=""/>
    <m/>
    <n v="0"/>
    <x v="1"/>
    <x v="2"/>
  </r>
  <r>
    <n v="183"/>
    <m/>
    <m/>
    <m/>
    <m/>
    <m/>
    <m/>
    <m/>
    <s v=""/>
    <x v="4"/>
    <m/>
    <m/>
    <m/>
    <m/>
    <m/>
    <x v="2"/>
    <s v=""/>
    <m/>
    <n v="0"/>
    <x v="1"/>
    <x v="2"/>
  </r>
  <r>
    <n v="184"/>
    <m/>
    <m/>
    <m/>
    <m/>
    <m/>
    <m/>
    <m/>
    <s v=""/>
    <x v="4"/>
    <m/>
    <m/>
    <m/>
    <m/>
    <m/>
    <x v="2"/>
    <s v=""/>
    <m/>
    <n v="0"/>
    <x v="1"/>
    <x v="2"/>
  </r>
  <r>
    <n v="185"/>
    <m/>
    <m/>
    <m/>
    <m/>
    <m/>
    <m/>
    <m/>
    <s v=""/>
    <x v="4"/>
    <m/>
    <m/>
    <m/>
    <m/>
    <m/>
    <x v="2"/>
    <s v=""/>
    <m/>
    <n v="0"/>
    <x v="1"/>
    <x v="2"/>
  </r>
  <r>
    <n v="186"/>
    <m/>
    <m/>
    <m/>
    <m/>
    <m/>
    <m/>
    <m/>
    <s v=""/>
    <x v="4"/>
    <m/>
    <m/>
    <m/>
    <m/>
    <m/>
    <x v="2"/>
    <s v=""/>
    <m/>
    <n v="0"/>
    <x v="1"/>
    <x v="2"/>
  </r>
  <r>
    <n v="187"/>
    <m/>
    <m/>
    <m/>
    <m/>
    <m/>
    <m/>
    <m/>
    <s v=""/>
    <x v="4"/>
    <m/>
    <m/>
    <m/>
    <m/>
    <m/>
    <x v="2"/>
    <s v=""/>
    <m/>
    <n v="0"/>
    <x v="1"/>
    <x v="2"/>
  </r>
  <r>
    <n v="190"/>
    <m/>
    <m/>
    <m/>
    <m/>
    <m/>
    <m/>
    <m/>
    <s v=""/>
    <x v="4"/>
    <m/>
    <m/>
    <m/>
    <m/>
    <m/>
    <x v="2"/>
    <s v=""/>
    <m/>
    <n v="0"/>
    <x v="1"/>
    <x v="2"/>
  </r>
  <r>
    <n v="191"/>
    <m/>
    <m/>
    <m/>
    <m/>
    <m/>
    <m/>
    <m/>
    <s v=""/>
    <x v="4"/>
    <m/>
    <m/>
    <m/>
    <m/>
    <m/>
    <x v="2"/>
    <s v=""/>
    <m/>
    <n v="0"/>
    <x v="1"/>
    <x v="2"/>
  </r>
  <r>
    <n v="192"/>
    <m/>
    <m/>
    <m/>
    <m/>
    <m/>
    <m/>
    <m/>
    <s v=""/>
    <x v="4"/>
    <m/>
    <m/>
    <m/>
    <m/>
    <m/>
    <x v="2"/>
    <s v=""/>
    <m/>
    <n v="0"/>
    <x v="1"/>
    <x v="2"/>
  </r>
  <r>
    <n v="193"/>
    <m/>
    <m/>
    <m/>
    <m/>
    <m/>
    <m/>
    <m/>
    <s v=""/>
    <x v="4"/>
    <m/>
    <m/>
    <m/>
    <m/>
    <m/>
    <x v="2"/>
    <s v=""/>
    <m/>
    <n v="0"/>
    <x v="1"/>
    <x v="2"/>
  </r>
  <r>
    <n v="194"/>
    <m/>
    <m/>
    <m/>
    <m/>
    <m/>
    <m/>
    <m/>
    <s v=""/>
    <x v="4"/>
    <m/>
    <m/>
    <m/>
    <m/>
    <m/>
    <x v="2"/>
    <s v=""/>
    <m/>
    <n v="0"/>
    <x v="1"/>
    <x v="2"/>
  </r>
  <r>
    <n v="195"/>
    <m/>
    <m/>
    <m/>
    <m/>
    <m/>
    <m/>
    <m/>
    <s v=""/>
    <x v="4"/>
    <m/>
    <m/>
    <m/>
    <m/>
    <m/>
    <x v="2"/>
    <s v=""/>
    <m/>
    <n v="0"/>
    <x v="1"/>
    <x v="2"/>
  </r>
  <r>
    <n v="196"/>
    <m/>
    <m/>
    <m/>
    <m/>
    <m/>
    <m/>
    <m/>
    <s v=""/>
    <x v="4"/>
    <m/>
    <m/>
    <m/>
    <m/>
    <m/>
    <x v="2"/>
    <s v=""/>
    <m/>
    <n v="0"/>
    <x v="1"/>
    <x v="2"/>
  </r>
  <r>
    <n v="197"/>
    <m/>
    <m/>
    <m/>
    <m/>
    <m/>
    <m/>
    <m/>
    <s v=""/>
    <x v="4"/>
    <m/>
    <m/>
    <m/>
    <m/>
    <m/>
    <x v="2"/>
    <s v=""/>
    <m/>
    <n v="0"/>
    <x v="1"/>
    <x v="2"/>
  </r>
  <r>
    <n v="198"/>
    <m/>
    <m/>
    <m/>
    <m/>
    <m/>
    <m/>
    <m/>
    <s v=""/>
    <x v="4"/>
    <m/>
    <m/>
    <m/>
    <m/>
    <m/>
    <x v="2"/>
    <s v=""/>
    <m/>
    <n v="0"/>
    <x v="1"/>
    <x v="2"/>
  </r>
  <r>
    <n v="199"/>
    <m/>
    <m/>
    <m/>
    <m/>
    <m/>
    <m/>
    <m/>
    <s v=""/>
    <x v="4"/>
    <m/>
    <m/>
    <m/>
    <m/>
    <m/>
    <x v="2"/>
    <s v=""/>
    <m/>
    <n v="0"/>
    <x v="1"/>
    <x v="2"/>
  </r>
  <r>
    <n v="200"/>
    <m/>
    <m/>
    <m/>
    <m/>
    <m/>
    <m/>
    <m/>
    <s v=""/>
    <x v="4"/>
    <m/>
    <m/>
    <m/>
    <m/>
    <m/>
    <x v="2"/>
    <s v=""/>
    <m/>
    <n v="0"/>
    <x v="1"/>
    <x v="2"/>
  </r>
  <r>
    <n v="201"/>
    <m/>
    <m/>
    <m/>
    <m/>
    <m/>
    <m/>
    <m/>
    <s v=""/>
    <x v="4"/>
    <m/>
    <m/>
    <m/>
    <m/>
    <m/>
    <x v="2"/>
    <s v=""/>
    <m/>
    <n v="0"/>
    <x v="1"/>
    <x v="2"/>
  </r>
  <r>
    <n v="202"/>
    <m/>
    <m/>
    <m/>
    <m/>
    <m/>
    <m/>
    <m/>
    <s v=""/>
    <x v="4"/>
    <m/>
    <m/>
    <m/>
    <m/>
    <m/>
    <x v="2"/>
    <s v=""/>
    <m/>
    <n v="0"/>
    <x v="1"/>
    <x v="2"/>
  </r>
  <r>
    <n v="203"/>
    <m/>
    <m/>
    <m/>
    <m/>
    <m/>
    <m/>
    <m/>
    <s v=""/>
    <x v="4"/>
    <m/>
    <m/>
    <m/>
    <m/>
    <m/>
    <x v="2"/>
    <s v=""/>
    <m/>
    <n v="0"/>
    <x v="1"/>
    <x v="2"/>
  </r>
  <r>
    <n v="204"/>
    <m/>
    <m/>
    <m/>
    <m/>
    <m/>
    <m/>
    <m/>
    <s v=""/>
    <x v="4"/>
    <m/>
    <m/>
    <m/>
    <m/>
    <m/>
    <x v="2"/>
    <s v=""/>
    <m/>
    <n v="0"/>
    <x v="1"/>
    <x v="2"/>
  </r>
  <r>
    <n v="205"/>
    <m/>
    <m/>
    <m/>
    <m/>
    <m/>
    <m/>
    <m/>
    <s v=""/>
    <x v="4"/>
    <m/>
    <m/>
    <m/>
    <m/>
    <m/>
    <x v="2"/>
    <s v=""/>
    <m/>
    <n v="0"/>
    <x v="1"/>
    <x v="2"/>
  </r>
  <r>
    <n v="206"/>
    <m/>
    <m/>
    <m/>
    <m/>
    <m/>
    <m/>
    <m/>
    <s v=""/>
    <x v="4"/>
    <m/>
    <m/>
    <m/>
    <m/>
    <m/>
    <x v="2"/>
    <s v=""/>
    <m/>
    <n v="0"/>
    <x v="1"/>
    <x v="2"/>
  </r>
  <r>
    <n v="207"/>
    <m/>
    <m/>
    <m/>
    <m/>
    <m/>
    <m/>
    <m/>
    <s v=""/>
    <x v="4"/>
    <m/>
    <m/>
    <m/>
    <m/>
    <m/>
    <x v="2"/>
    <s v=""/>
    <m/>
    <n v="0"/>
    <x v="1"/>
    <x v="2"/>
  </r>
  <r>
    <n v="208"/>
    <m/>
    <m/>
    <m/>
    <m/>
    <m/>
    <m/>
    <m/>
    <s v=""/>
    <x v="4"/>
    <m/>
    <m/>
    <m/>
    <m/>
    <m/>
    <x v="2"/>
    <s v=""/>
    <m/>
    <n v="0"/>
    <x v="1"/>
    <x v="2"/>
  </r>
  <r>
    <n v="209"/>
    <m/>
    <m/>
    <m/>
    <m/>
    <m/>
    <m/>
    <m/>
    <s v=""/>
    <x v="4"/>
    <m/>
    <m/>
    <m/>
    <m/>
    <m/>
    <x v="2"/>
    <s v=""/>
    <m/>
    <n v="0"/>
    <x v="1"/>
    <x v="2"/>
  </r>
  <r>
    <n v="210"/>
    <m/>
    <m/>
    <m/>
    <m/>
    <m/>
    <m/>
    <m/>
    <s v=""/>
    <x v="4"/>
    <m/>
    <m/>
    <m/>
    <m/>
    <m/>
    <x v="2"/>
    <s v=""/>
    <m/>
    <n v="0"/>
    <x v="1"/>
    <x v="2"/>
  </r>
  <r>
    <n v="211"/>
    <m/>
    <m/>
    <m/>
    <m/>
    <m/>
    <m/>
    <m/>
    <s v=""/>
    <x v="4"/>
    <m/>
    <m/>
    <m/>
    <m/>
    <m/>
    <x v="2"/>
    <s v=""/>
    <m/>
    <n v="0"/>
    <x v="1"/>
    <x v="2"/>
  </r>
  <r>
    <n v="212"/>
    <m/>
    <m/>
    <m/>
    <m/>
    <m/>
    <m/>
    <m/>
    <s v=""/>
    <x v="4"/>
    <m/>
    <m/>
    <m/>
    <m/>
    <m/>
    <x v="2"/>
    <s v=""/>
    <m/>
    <n v="0"/>
    <x v="1"/>
    <x v="2"/>
  </r>
  <r>
    <n v="213"/>
    <m/>
    <m/>
    <m/>
    <m/>
    <m/>
    <m/>
    <m/>
    <s v=""/>
    <x v="4"/>
    <m/>
    <m/>
    <m/>
    <m/>
    <m/>
    <x v="2"/>
    <s v=""/>
    <m/>
    <n v="0"/>
    <x v="1"/>
    <x v="2"/>
  </r>
  <r>
    <n v="214"/>
    <m/>
    <m/>
    <m/>
    <m/>
    <m/>
    <m/>
    <m/>
    <s v=""/>
    <x v="4"/>
    <m/>
    <m/>
    <m/>
    <m/>
    <m/>
    <x v="2"/>
    <s v=""/>
    <m/>
    <n v="0"/>
    <x v="1"/>
    <x v="2"/>
  </r>
  <r>
    <n v="215"/>
    <m/>
    <m/>
    <m/>
    <m/>
    <m/>
    <m/>
    <m/>
    <s v=""/>
    <x v="4"/>
    <m/>
    <m/>
    <m/>
    <m/>
    <m/>
    <x v="2"/>
    <s v=""/>
    <m/>
    <n v="0"/>
    <x v="1"/>
    <x v="2"/>
  </r>
  <r>
    <n v="216"/>
    <m/>
    <m/>
    <m/>
    <m/>
    <m/>
    <m/>
    <m/>
    <s v=""/>
    <x v="4"/>
    <m/>
    <m/>
    <m/>
    <m/>
    <m/>
    <x v="2"/>
    <s v=""/>
    <m/>
    <n v="0"/>
    <x v="1"/>
    <x v="2"/>
  </r>
  <r>
    <m/>
    <m/>
    <m/>
    <m/>
    <m/>
    <m/>
    <m/>
    <m/>
    <s v=""/>
    <x v="4"/>
    <m/>
    <m/>
    <m/>
    <m/>
    <m/>
    <x v="2"/>
    <s v=""/>
    <m/>
    <n v="0"/>
    <x v="1"/>
    <x v="2"/>
  </r>
  <r>
    <m/>
    <m/>
    <m/>
    <m/>
    <m/>
    <m/>
    <m/>
    <m/>
    <s v=""/>
    <x v="4"/>
    <m/>
    <m/>
    <m/>
    <m/>
    <m/>
    <x v="2"/>
    <s v=""/>
    <m/>
    <n v="0"/>
    <x v="1"/>
    <x v="2"/>
  </r>
  <r>
    <m/>
    <m/>
    <m/>
    <m/>
    <m/>
    <m/>
    <m/>
    <m/>
    <s v=""/>
    <x v="4"/>
    <m/>
    <m/>
    <m/>
    <m/>
    <m/>
    <x v="2"/>
    <s v=""/>
    <m/>
    <n v="0"/>
    <x v="1"/>
    <x v="2"/>
  </r>
  <r>
    <m/>
    <m/>
    <m/>
    <m/>
    <m/>
    <m/>
    <m/>
    <m/>
    <s v=""/>
    <x v="4"/>
    <m/>
    <m/>
    <m/>
    <m/>
    <m/>
    <x v="2"/>
    <s v=""/>
    <m/>
    <n v="0"/>
    <x v="1"/>
    <x v="2"/>
  </r>
  <r>
    <n v="1"/>
    <m/>
    <m/>
    <m/>
    <m/>
    <m/>
    <m/>
    <m/>
    <m/>
    <x v="4"/>
    <m/>
    <m/>
    <m/>
    <m/>
    <m/>
    <x v="2"/>
    <m/>
    <m/>
    <m/>
    <x v="3"/>
    <x v="4"/>
  </r>
  <r>
    <n v="1"/>
    <m/>
    <m/>
    <m/>
    <m/>
    <m/>
    <m/>
    <m/>
    <m/>
    <x v="4"/>
    <m/>
    <m/>
    <m/>
    <m/>
    <m/>
    <x v="2"/>
    <m/>
    <m/>
    <m/>
    <x v="3"/>
    <x v="4"/>
  </r>
  <r>
    <n v="1"/>
    <m/>
    <m/>
    <m/>
    <m/>
    <m/>
    <m/>
    <m/>
    <m/>
    <x v="4"/>
    <m/>
    <m/>
    <m/>
    <m/>
    <m/>
    <x v="2"/>
    <m/>
    <m/>
    <m/>
    <x v="3"/>
    <x v="4"/>
  </r>
  <r>
    <n v="1"/>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x v="0"/>
    <n v="5"/>
    <x v="0"/>
    <m/>
    <d v="2021-01-02T00:00:00"/>
    <s v="Prorroga Excepcional"/>
    <s v="2021"/>
    <n v="1"/>
    <x v="0"/>
    <d v="2021-01-08T00:00:00"/>
    <d v="2021-02-03T00:00:00"/>
    <n v="23"/>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x v="1"/>
    <n v="3"/>
    <x v="1"/>
    <m/>
    <d v="2021-01-06T00:00:00"/>
    <s v="Cerrada-Remitida a otra institución"/>
    <s v="2021"/>
    <n v="1"/>
    <x v="0"/>
    <d v="2021-01-27T00:00:00"/>
    <d v="2021-01-06T00:00:00"/>
    <n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x v="2"/>
    <n v="15"/>
    <x v="2"/>
    <m/>
    <d v="2021-01-09T00:00:00"/>
    <s v="Cerrada-enviada por correo"/>
    <s v="2021"/>
    <n v="1"/>
    <x v="0"/>
    <d v="2021-02-01T00:00:00"/>
    <d v="2021-02-04T00:00:00"/>
    <n v="15"/>
    <x v="1"/>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6"/>
    <n v="45874"/>
    <s v="Edriana Mella "/>
    <m/>
    <s v="edris.mella@gmail.com"/>
    <s v="Informacion varias sobre niños niñas y adolecentes inscrito para solicitud de de seguro medico.  "/>
    <s v="Remitida al CONANI"/>
    <x v="1"/>
    <n v="3"/>
    <x v="1"/>
    <m/>
    <d v="2021-01-24T00:00:00"/>
    <s v="Cerrada-Remitida a otra institución"/>
    <s v="2021"/>
    <n v="1"/>
    <x v="0"/>
    <m/>
    <d v="2021-02-28T00:00:00"/>
    <n v="5"/>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x v="0"/>
    <n v="5"/>
    <x v="0"/>
    <m/>
    <d v="2021-01-27T00:00:00"/>
    <s v="Suspendida-Solicitud Incompleta"/>
    <s v="2021"/>
    <n v="1"/>
    <x v="0"/>
    <d v="2021-02-03T00:00:00"/>
    <d v="2021-02-01T00:00:00"/>
    <n v="4"/>
    <x v="1"/>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x v="2"/>
    <n v="15"/>
    <x v="2"/>
    <m/>
    <d v="2021-01-28T00:00:00"/>
    <s v="Cerrada-enviada por correo"/>
    <s v="2021"/>
    <n v="1"/>
    <x v="0"/>
    <d v="2021-02-18T00:00:00"/>
    <d v="2021-02-12T00:00:00"/>
    <n v="12"/>
    <x v="1"/>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x v="0"/>
    <n v="5"/>
    <x v="0"/>
    <m/>
    <d v="2021-02-01T00:00:00"/>
    <s v="Cerrada-enviada por correo"/>
    <s v="2021"/>
    <n v="2"/>
    <x v="1"/>
    <d v="2021-02-08T00:00:00"/>
    <d v="2021-02-01T00:00:00"/>
    <n v="1"/>
    <x v="1"/>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x v="2"/>
    <n v="15"/>
    <x v="2"/>
    <m/>
    <d v="2021-02-01T00:00:00"/>
    <s v="Cerrada-enviada por correo"/>
    <s v="2021"/>
    <n v="2"/>
    <x v="1"/>
    <d v="2021-02-22T00:00:00"/>
    <d v="2021-02-01T00:00:00"/>
    <n v="1"/>
    <x v="1"/>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x v="3"/>
    <s v=""/>
    <x v="0"/>
    <m/>
    <d v="2021-02-01T00:00:00"/>
    <m/>
    <m/>
    <m/>
    <x v="2"/>
    <s v=""/>
    <d v="2021-02-03T00:00:00"/>
    <n v="3"/>
    <x v="1"/>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x v="2"/>
    <n v="15"/>
    <x v="2"/>
    <m/>
    <d v="2021-02-03T00:00:00"/>
    <s v="Cerrada-enviada por correo"/>
    <s v="2021"/>
    <n v="2"/>
    <x v="1"/>
    <d v="2021-02-24T00:00:00"/>
    <d v="2021-02-23T00:00:00"/>
    <n v="15"/>
    <x v="1"/>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x v="2"/>
    <n v="15"/>
    <x v="2"/>
    <m/>
    <d v="2021-02-03T00:00:00"/>
    <s v="Cerrada-enviada por correo"/>
    <s v="2021"/>
    <n v="2"/>
    <x v="1"/>
    <d v="2021-02-24T00:00:00"/>
    <d v="2021-02-23T00:00:00"/>
    <n v="15"/>
    <x v="1"/>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x v="2"/>
    <n v="15"/>
    <x v="2"/>
    <m/>
    <d v="2021-02-03T00:00:00"/>
    <s v="Cerrada-enviada por correo"/>
    <s v="2021"/>
    <n v="2"/>
    <x v="1"/>
    <d v="2021-02-24T00:00:00"/>
    <d v="2021-02-23T00:00:00"/>
    <n v="15"/>
    <x v="1"/>
  </r>
  <r>
    <n v="17"/>
    <n v="46788"/>
    <s v="Asoc. Dom. De Ind. De Santo Dom. "/>
    <m/>
    <s v="info@aeih.org.dp"/>
    <s v="Cantidades de empleados de las empresas que forman parte de AISD"/>
    <s v="Rechazada "/>
    <x v="4"/>
    <n v="5"/>
    <x v="3"/>
    <m/>
    <d v="2021-02-12T00:00:00"/>
    <s v="Cerrada-Rechazada"/>
    <s v="2021"/>
    <n v="2"/>
    <x v="1"/>
    <d v="2021-02-19T00:00:00"/>
    <d v="2021-02-18T00:00:00"/>
    <n v="5"/>
    <x v="1"/>
  </r>
  <r>
    <n v="18"/>
    <n v="46818"/>
    <s v="Jasiel Peralta "/>
    <m/>
    <s v="jasielperalta1998@gmail.com"/>
    <s v="Tiempo que laboro en su ultimo trabajo la difunta Esperanza Espino de los Santos cedula 001-1240715-0"/>
    <s v="Remitida a la DIDA"/>
    <x v="1"/>
    <n v="3"/>
    <x v="1"/>
    <m/>
    <d v="2021-02-14T00:00:00"/>
    <s v="Cerrada-Remitida a otra institución"/>
    <s v="2021"/>
    <n v="2"/>
    <x v="1"/>
    <d v="2021-02-17T00:00:00"/>
    <d v="2021-02-14T00:00:00"/>
    <n v="0"/>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x v="5"/>
    <n v="5"/>
    <x v="0"/>
    <m/>
    <d v="2021-02-18T00:00:00"/>
    <s v="Cerrada-enviada por correo"/>
    <s v="2021"/>
    <n v="2"/>
    <x v="1"/>
    <d v="2021-02-25T00:00:00"/>
    <m/>
    <n v="0"/>
    <x v="1"/>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x v="0"/>
    <n v="5"/>
    <x v="3"/>
    <m/>
    <d v="2021-02-22T00:00:00"/>
    <s v="Cerrada-Rechazada"/>
    <s v="2021"/>
    <n v="2"/>
    <x v="1"/>
    <d v="2021-03-01T00:00:00"/>
    <d v="2021-02-24T00:00:00"/>
    <n v="3"/>
    <x v="1"/>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x v="2"/>
    <n v="15"/>
    <x v="2"/>
    <m/>
    <d v="2021-02-24T00:00:00"/>
    <s v="Cerrada-enviada por correo"/>
    <s v="2021"/>
    <n v="2"/>
    <x v="1"/>
    <d v="2021-03-17T00:00:00"/>
    <d v="2021-02-23T00:00:00"/>
    <n v="5"/>
    <x v="1"/>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x v="2"/>
    <n v="15"/>
    <x v="2"/>
    <m/>
    <d v="2021-02-24T00:00:00"/>
    <s v="Cerrada-enviada por correo"/>
    <s v="2021"/>
    <n v="2"/>
    <x v="1"/>
    <d v="2021-03-17T00:00:00"/>
    <s v="03/172021"/>
    <e v="#VALUE!"/>
    <x v="2"/>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x v="2"/>
    <n v="15"/>
    <x v="2"/>
    <m/>
    <d v="2021-02-24T00:00:00"/>
    <s v="Cerrada-enviada por correo"/>
    <s v="2021"/>
    <n v="2"/>
    <x v="1"/>
    <d v="2021-03-17T00:00:00"/>
    <d v="2021-03-17T00:00:00"/>
    <n v="15"/>
    <x v="1"/>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x v="2"/>
    <n v="15"/>
    <x v="2"/>
    <m/>
    <d v="2021-03-01T00:00:00"/>
    <m/>
    <s v="2021"/>
    <n v="3"/>
    <x v="3"/>
    <d v="2021-03-22T00:00:00"/>
    <d v="2021-03-22T00:00:00"/>
    <n v="15"/>
    <x v="1"/>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x v="2"/>
    <n v="15"/>
    <x v="2"/>
    <m/>
    <d v="2021-03-02T00:00:00"/>
    <m/>
    <s v="2021"/>
    <n v="3"/>
    <x v="3"/>
    <d v="2021-03-23T00:00:00"/>
    <d v="2021-03-03T00:00:00"/>
    <n v="1"/>
    <x v="1"/>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x v="2"/>
    <n v="15"/>
    <x v="2"/>
    <m/>
    <d v="2021-03-05T00:00:00"/>
    <s v="Cerrada-enviada por correo"/>
    <s v="2021"/>
    <n v="3"/>
    <x v="3"/>
    <d v="2021-03-26T00:00:00"/>
    <d v="2021-03-16T00:00:00"/>
    <n v="8"/>
    <x v="1"/>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x v="2"/>
    <n v="15"/>
    <x v="2"/>
    <m/>
    <d v="2021-03-08T00:00:00"/>
    <s v="Cerrada-enviada por correo"/>
    <s v="2021"/>
    <n v="3"/>
    <x v="3"/>
    <d v="2021-03-29T00:00:00"/>
    <d v="2021-03-29T00:00:00"/>
    <n v="15"/>
    <x v="1"/>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x v="1"/>
    <n v="3"/>
    <x v="1"/>
    <m/>
    <d v="2021-03-15T00:00:00"/>
    <s v="Cerrada-Remitida a otra institución"/>
    <s v="2021"/>
    <n v="3"/>
    <x v="3"/>
    <d v="2021-03-18T00:00:00"/>
    <d v="2021-03-16T00:00:00"/>
    <n v="2"/>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x v="2"/>
    <n v="15"/>
    <x v="2"/>
    <m/>
    <d v="2021-03-17T00:00:00"/>
    <s v="Cerrada-enviada por correo"/>
    <s v="2021"/>
    <n v="3"/>
    <x v="3"/>
    <d v="2021-04-07T00:00:00"/>
    <d v="2021-03-17T00:00:00"/>
    <n v="1"/>
    <x v="1"/>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x v="2"/>
    <n v="15"/>
    <x v="2"/>
    <m/>
    <d v="2021-03-19T00:00:00"/>
    <s v="Cerrada-enviada por correo"/>
    <s v="2021"/>
    <n v="3"/>
    <x v="3"/>
    <d v="2021-04-09T00:00:00"/>
    <d v="2021-03-30T00:00:00"/>
    <n v="8"/>
    <x v="1"/>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x v="6"/>
    <s v=""/>
    <x v="4"/>
    <m/>
    <d v="2021-04-06T00:00:00"/>
    <m/>
    <s v="2021"/>
    <n v="4"/>
    <x v="4"/>
    <s v=""/>
    <m/>
    <n v="0"/>
    <x v="1"/>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x v="0"/>
    <n v="5"/>
    <x v="0"/>
    <m/>
    <d v="2021-04-06T00:00:00"/>
    <s v="Cerrada-enviada por correo"/>
    <s v="2021"/>
    <n v="4"/>
    <x v="4"/>
    <d v="2021-04-13T00:00:00"/>
    <d v="2021-04-08T00:00:00"/>
    <n v="3"/>
    <x v="1"/>
  </r>
  <r>
    <n v="35"/>
    <n v="49022"/>
    <s v="Grupo NN RD"/>
    <m/>
    <s v="noticiasnacionalesrdsrl@gmail.com"/>
    <s v="DESDE EL AÑO 2006 HASTA AHORA, VERIFICAR LA EMPRESA, ESTACION DON LICO S.A. RNC: 101672218"/>
    <s v="Rechazada "/>
    <x v="4"/>
    <n v="5"/>
    <x v="3"/>
    <m/>
    <d v="2021-04-07T00:00:00"/>
    <s v="Cerrada-Rechazada"/>
    <m/>
    <m/>
    <x v="2"/>
    <d v="2021-04-14T00:00:00"/>
    <d v="2021-04-09T00:00:00"/>
    <n v="3"/>
    <x v="1"/>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x v="2"/>
    <n v="15"/>
    <x v="2"/>
    <m/>
    <d v="2021-04-08T00:00:00"/>
    <s v="Cerrada-enviada por correo"/>
    <m/>
    <m/>
    <x v="2"/>
    <d v="2021-04-29T00:00:00"/>
    <d v="2121-04-23T00:00:00"/>
    <n v="12"/>
    <x v="1"/>
  </r>
  <r>
    <n v="37"/>
    <n v="49290"/>
    <s v="Domingo de Jesus "/>
    <n v="8092978568"/>
    <s v="domsosa2@hotmail.com"/>
    <s v="Aporte que debieron realizarse desde 01-03-2007 por quien suscribe "/>
    <s v="Remitida a la DIDA"/>
    <x v="1"/>
    <n v="3"/>
    <x v="1"/>
    <m/>
    <d v="2021-04-14T00:00:00"/>
    <s v="Cerrada-Remitida a otra institución"/>
    <m/>
    <m/>
    <x v="2"/>
    <d v="2021-04-19T00:00:00"/>
    <d v="2021-04-14T00:00:00"/>
    <n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x v="2"/>
    <n v="15"/>
    <x v="1"/>
    <m/>
    <d v="2021-04-22T00:00:00"/>
    <s v="Cerrada-enviada por correo"/>
    <m/>
    <m/>
    <x v="2"/>
    <d v="2021-05-13T00:00:00"/>
    <d v="2021-04-26T00:00:00"/>
    <n v="3"/>
    <x v="1"/>
  </r>
  <r>
    <n v="39"/>
    <n v="48886"/>
    <s v="Angel  Jose Pichardo"/>
    <n v="8098066158"/>
    <s v="angel.jpp@hotmail.com"/>
    <s v="Al primer trimestre de 2021 1-. Total de afiliados (ARS) al SDSS."/>
    <s v="Se le facilito los enlaces disponiible en nuestro portall, el cual contienen  detalles de la solicitud generada por el ciudadano. "/>
    <x v="2"/>
    <n v="15"/>
    <x v="2"/>
    <m/>
    <d v="2021-04-09T00:00:00"/>
    <s v="Cerrada-enviada por correo"/>
    <m/>
    <m/>
    <x v="2"/>
    <d v="2021-04-30T00:00:00"/>
    <d v="2021-04-20T00:00:00"/>
    <n v="8"/>
    <x v="1"/>
  </r>
  <r>
    <n v="40"/>
    <n v="49602"/>
    <s v="Yudith Smith Martinez "/>
    <n v="8297300201"/>
    <s v="ysmith@arssenasa.gob.do "/>
    <s v="- Nombre de empresas privadas registrados en la TSS a nivel nacional."/>
    <s v="Rechazada "/>
    <x v="4"/>
    <n v="5"/>
    <x v="3"/>
    <m/>
    <d v="2021-04-22T00:00:00"/>
    <s v="Cerrada-Rechazada"/>
    <m/>
    <m/>
    <x v="2"/>
    <d v="2021-04-29T00:00:00"/>
    <d v="2021-04-27T00:00:00"/>
    <n v="4"/>
    <x v="1"/>
  </r>
  <r>
    <n v="41"/>
    <n v="50021"/>
    <s v="Diogenes Berges "/>
    <n v="8293416840"/>
    <s v="db@fabogados.com"/>
    <s v="relacion  sobre el articulo 131 sobre subsidio de licencia y continuidad de la misma pasada las 26 semana.  "/>
    <s v="Referida a la Sisalril "/>
    <x v="1"/>
    <n v="3"/>
    <x v="1"/>
    <m/>
    <d v="2021-05-04T00:00:00"/>
    <s v="Cerrada-Remitida a otra institución"/>
    <m/>
    <m/>
    <x v="2"/>
    <d v="2021-05-07T00:00:00"/>
    <d v="2021-04-05T00:00:00"/>
    <n v="-22"/>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x v="2"/>
    <n v="15"/>
    <x v="2"/>
    <m/>
    <d v="2021-04-09T00:00:00"/>
    <s v="Cerrada-enviada por correo"/>
    <m/>
    <m/>
    <x v="2"/>
    <d v="2021-04-30T00:00:00"/>
    <d v="2021-04-30T00:00:00"/>
    <n v="15"/>
    <x v="1"/>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x v="2"/>
    <n v="15"/>
    <x v="2"/>
    <m/>
    <d v="2021-04-15T00:00:00"/>
    <s v="Cerrada-enviada por correo"/>
    <m/>
    <m/>
    <x v="2"/>
    <d v="2021-05-06T00:00:00"/>
    <d v="2021-05-05T00:00:00"/>
    <n v="15"/>
    <x v="1"/>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x v="2"/>
    <n v="15"/>
    <x v="2"/>
    <m/>
    <d v="2021-04-08T00:00:00"/>
    <s v="Cerrada-enviada por correo"/>
    <m/>
    <m/>
    <x v="2"/>
    <d v="2021-04-29T00:00:00"/>
    <d v="2021-05-06T00:00:00"/>
    <n v="21"/>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x v="2"/>
    <n v="15"/>
    <x v="2"/>
    <m/>
    <d v="2021-04-16T00:00:00"/>
    <s v="Cerrada-enviada por correo"/>
    <m/>
    <m/>
    <x v="2"/>
    <d v="2021-05-07T00:00:00"/>
    <d v="2021-05-07T00:00:00"/>
    <n v="15"/>
    <x v="1"/>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x v="2"/>
    <n v="15"/>
    <x v="2"/>
    <m/>
    <d v="2021-04-16T00:00:00"/>
    <s v="Cerrada-enviada por correo"/>
    <m/>
    <m/>
    <x v="2"/>
    <d v="2021-05-07T00:00:00"/>
    <d v="2021-05-07T00:00:00"/>
    <n v="15"/>
    <x v="1"/>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x v="2"/>
    <n v="15"/>
    <x v="2"/>
    <m/>
    <d v="2021-04-20T00:00:00"/>
    <s v="Cerrada-enviada por correo"/>
    <m/>
    <m/>
    <x v="2"/>
    <d v="2021-05-11T00:00:00"/>
    <d v="2021-05-11T00:00:00"/>
    <n v="15"/>
    <x v="1"/>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x v="2"/>
    <n v="15"/>
    <x v="2"/>
    <m/>
    <d v="2021-04-20T00:00:00"/>
    <s v="Cerrada-enviada por correo"/>
    <m/>
    <m/>
    <x v="2"/>
    <d v="2021-05-11T00:00:00"/>
    <d v="2021-05-11T00:00:00"/>
    <n v="15"/>
    <x v="1"/>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x v="2"/>
    <n v="15"/>
    <x v="2"/>
    <m/>
    <d v="2021-04-29T00:00:00"/>
    <s v="Cerrada-enviada por correo"/>
    <m/>
    <m/>
    <x v="2"/>
    <d v="2021-05-20T00:00:00"/>
    <d v="2021-05-21T00:00:00"/>
    <n v="15"/>
    <x v="1"/>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x v="2"/>
    <n v="15"/>
    <x v="2"/>
    <m/>
    <d v="2021-05-04T00:00:00"/>
    <s v="Cerrada-enviada por correo"/>
    <m/>
    <m/>
    <x v="2"/>
    <d v="2021-05-25T00:00:00"/>
    <d v="2021-05-17T00:00:00"/>
    <n v="10"/>
    <x v="1"/>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x v="2"/>
    <n v="15"/>
    <x v="2"/>
    <m/>
    <d v="2021-05-04T00:00:00"/>
    <s v="Cerrada-enviada por correo"/>
    <m/>
    <m/>
    <x v="2"/>
    <d v="2021-05-25T00:00:00"/>
    <d v="2021-05-17T00:00:00"/>
    <n v="10"/>
    <x v="1"/>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x v="1"/>
    <n v="3"/>
    <x v="1"/>
    <m/>
    <d v="2021-05-12T00:00:00"/>
    <s v="Cerrada-enviada por correo"/>
    <m/>
    <m/>
    <x v="2"/>
    <d v="2021-05-17T00:00:00"/>
    <d v="2021-05-17T00:00:00"/>
    <n v="3"/>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x v="1"/>
    <n v="3"/>
    <x v="1"/>
    <m/>
    <d v="2021-05-12T00:00:00"/>
    <s v="Cerrada-Remitida a otra institución"/>
    <m/>
    <m/>
    <x v="2"/>
    <d v="2021-05-17T00:00:00"/>
    <d v="2021-05-17T00:00:00"/>
    <n v="3"/>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x v="2"/>
    <n v="15"/>
    <x v="2"/>
    <m/>
    <d v="2021-05-13T00:00:00"/>
    <s v="Cerrada-Remitida a otra institución"/>
    <m/>
    <m/>
    <x v="2"/>
    <d v="2021-06-03T00:00:00"/>
    <d v="2021-05-18T00:00:00"/>
    <n v="4"/>
    <x v="1"/>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x v="2"/>
    <n v="15"/>
    <x v="2"/>
    <m/>
    <d v="2021-05-12T00:00:00"/>
    <s v="Cerrada-enviada por correo"/>
    <m/>
    <m/>
    <x v="2"/>
    <d v="2021-06-02T00:00:00"/>
    <d v="2021-05-17T00:00:00"/>
    <n v="4"/>
    <x v="1"/>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5T00:00:00"/>
    <s v="Cerrada-Rechazada"/>
    <m/>
    <m/>
    <x v="2"/>
    <d v="2021-06-01T00:00:00"/>
    <d v="2021-05-27T00:00:00"/>
    <n v="3"/>
    <x v="1"/>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x v="4"/>
    <n v="5"/>
    <x v="3"/>
    <m/>
    <d v="2021-05-24T00:00:00"/>
    <s v="Cerrada-Rechazada"/>
    <m/>
    <m/>
    <x v="2"/>
    <d v="2021-05-31T00:00:00"/>
    <d v="2021-05-27T00:00:00"/>
    <n v="4"/>
    <x v="1"/>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6T00:00:00"/>
    <s v="Cerrada-Rechazada"/>
    <m/>
    <m/>
    <x v="2"/>
    <d v="2021-06-02T00:00:00"/>
    <d v="2021-05-27T00:00:00"/>
    <n v="2"/>
    <x v="1"/>
  </r>
  <r>
    <n v="59"/>
    <n v="51199"/>
    <s v="Inveriones Avila Nuñez "/>
    <n v="8493429328"/>
    <s v="abreuaylin@mail.com"/>
    <s v="Solicitud de certificacion  donde se haga constar que las empresas representadas antes esta instit por el Grupo Ibertax , SRL no se encuentran la sociedad inversiones Avilas Nuñez "/>
    <s v="referida  "/>
    <x v="1"/>
    <n v="3"/>
    <x v="1"/>
    <m/>
    <d v="2021-05-31T00:00:00"/>
    <s v="Cerrada-Remitida a otra institución"/>
    <m/>
    <m/>
    <x v="2"/>
    <d v="2021-06-01T00:00:00"/>
    <d v="2021-06-01T00:00:00"/>
    <n v="2"/>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x v="1"/>
    <n v="3"/>
    <x v="1"/>
    <m/>
    <d v="2021-05-31T00:00:00"/>
    <s v="Cerrada-Remitida a otra institución"/>
    <m/>
    <m/>
    <x v="2"/>
    <d v="2021-06-03T00:00:00"/>
    <d v="2021-06-01T00:00:00"/>
    <n v="2"/>
    <x v="1"/>
  </r>
  <r>
    <n v="61"/>
    <n v="51203"/>
    <s v="Margil Tymp Services"/>
    <n v="8493429328"/>
    <s v="abreuaylin@mail.com"/>
    <s v="Solicitud de certificacion  donde se haga constar que las empresas representadas antes esta instit por el Grupo Ibertax , SRL no se encuentran la sociedad Margil Tymp Servicess "/>
    <s v="Referida "/>
    <x v="1"/>
    <n v="3"/>
    <x v="1"/>
    <m/>
    <d v="2021-05-31T00:00:00"/>
    <s v="Cerrada-Remitida a otra institución"/>
    <m/>
    <m/>
    <x v="2"/>
    <d v="2021-06-03T00:00:00"/>
    <d v="2021-06-01T00:00:00"/>
    <n v="2"/>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x v="2"/>
    <n v="15"/>
    <x v="2"/>
    <m/>
    <d v="2021-05-13T00:00:00"/>
    <m/>
    <m/>
    <m/>
    <x v="2"/>
    <d v="2021-06-03T00:00:00"/>
    <m/>
    <n v="0"/>
    <x v="1"/>
  </r>
  <r>
    <n v="63"/>
    <n v="50633"/>
    <s v="Vielka Lucila Rosario Vargas"/>
    <n v="8293082276"/>
    <s v="vielkarosario11@gmail.com"/>
    <s v="Población Afiliada al Sistema Dominicano de Seguridad Social (SDSS), por tipo de régimen y por tipo de seguro para los años 2000 - 2020"/>
    <m/>
    <x v="2"/>
    <n v="15"/>
    <x v="2"/>
    <m/>
    <d v="2021-05-24T00:00:00"/>
    <m/>
    <m/>
    <m/>
    <x v="2"/>
    <d v="2021-06-14T00:00:00"/>
    <m/>
    <n v="0"/>
    <x v="1"/>
  </r>
  <r>
    <m/>
    <m/>
    <m/>
    <m/>
    <m/>
    <m/>
    <m/>
    <x v="6"/>
    <m/>
    <x v="4"/>
    <m/>
    <m/>
    <m/>
    <m/>
    <m/>
    <x v="2"/>
    <m/>
    <m/>
    <m/>
    <x v="3"/>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x v="2"/>
    <n v="15"/>
    <x v="2"/>
    <m/>
    <d v="2021-05-27T00:00:00"/>
    <s v="Cerrada-enviada por correo"/>
    <m/>
    <m/>
    <x v="2"/>
    <d v="2021-06-17T00:00:00"/>
    <d v="2021-06-09T00:00:00"/>
    <n v="10"/>
    <x v="1"/>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x v="2"/>
    <n v="15"/>
    <x v="2"/>
    <m/>
    <d v="2021-05-31T00:00:00"/>
    <s v="Cerrada-enviada por correo"/>
    <m/>
    <m/>
    <x v="2"/>
    <d v="2021-06-21T00:00:00"/>
    <d v="2021-06-17T00:00:00"/>
    <n v="14"/>
    <x v="1"/>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x v="1"/>
    <n v="3"/>
    <x v="1"/>
    <m/>
    <d v="2021-06-11T00:00:00"/>
    <s v="Cerrada-Remitida a otra institución"/>
    <m/>
    <m/>
    <x v="2"/>
    <d v="2021-06-16T00:00:00"/>
    <d v="2021-06-11T00:00:00"/>
    <n v="1"/>
    <x v="1"/>
  </r>
  <r>
    <n v="68"/>
    <n v="51751"/>
    <s v="Juan Mojica "/>
    <n v="8298353668"/>
    <s v="juanmojica1556gmail.com"/>
    <s v="En que fecha la empresa Acciona agua abikarram morilla RNC 102324761 empezó a pagar seguridad social a sus empleados?"/>
    <s v="Rechazada "/>
    <x v="4"/>
    <n v="5"/>
    <x v="3"/>
    <m/>
    <d v="2021-06-14T00:00:00"/>
    <s v="Cerrada-Rechazada"/>
    <m/>
    <m/>
    <x v="2"/>
    <d v="2021-06-21T00:00:00"/>
    <d v="2021-06-16T00:00:00"/>
    <n v="3"/>
    <x v="1"/>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x v="1"/>
    <n v="3"/>
    <x v="1"/>
    <m/>
    <d v="2021-06-22T00:00:00"/>
    <s v="Cerrada-Remitida a otra institución"/>
    <m/>
    <m/>
    <x v="2"/>
    <d v="2021-06-25T00:00:00"/>
    <d v="2021-06-24T00:00:00"/>
    <n v="3"/>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x v="1"/>
    <n v="3"/>
    <x v="1"/>
    <m/>
    <d v="2021-06-21T00:00:00"/>
    <s v="Cerrada-Remitida a otra institución"/>
    <m/>
    <m/>
    <x v="2"/>
    <d v="2021-06-24T00:00:00"/>
    <d v="2021-06-23T00:00:00"/>
    <n v="3"/>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x v="2"/>
    <n v="15"/>
    <x v="2"/>
    <m/>
    <d v="2021-05-24T00:00:00"/>
    <s v="Cerrada-enviada por correo"/>
    <m/>
    <m/>
    <x v="2"/>
    <d v="2021-06-14T00:00:00"/>
    <d v="2021-06-29T00:00:00"/>
    <n v="27"/>
    <x v="4"/>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x v="2"/>
    <n v="15"/>
    <x v="2"/>
    <m/>
    <d v="2021-06-29T00:00:00"/>
    <s v="Cerrada-enviada por correo"/>
    <m/>
    <m/>
    <x v="2"/>
    <d v="2021-07-20T00:00:00"/>
    <d v="2021-07-02T00:00:00"/>
    <n v="4"/>
    <x v="1"/>
  </r>
  <r>
    <n v="73"/>
    <m/>
    <m/>
    <m/>
    <m/>
    <m/>
    <m/>
    <x v="6"/>
    <s v=""/>
    <x v="4"/>
    <m/>
    <m/>
    <m/>
    <m/>
    <m/>
    <x v="2"/>
    <s v=""/>
    <m/>
    <n v="0"/>
    <x v="1"/>
  </r>
  <r>
    <n v="74"/>
    <m/>
    <m/>
    <m/>
    <m/>
    <m/>
    <m/>
    <x v="6"/>
    <s v=""/>
    <x v="4"/>
    <m/>
    <m/>
    <m/>
    <m/>
    <m/>
    <x v="2"/>
    <s v=""/>
    <m/>
    <n v="0"/>
    <x v="1"/>
  </r>
  <r>
    <n v="75"/>
    <m/>
    <m/>
    <m/>
    <m/>
    <m/>
    <m/>
    <x v="6"/>
    <s v=""/>
    <x v="4"/>
    <m/>
    <m/>
    <m/>
    <m/>
    <m/>
    <x v="2"/>
    <s v=""/>
    <m/>
    <n v="0"/>
    <x v="1"/>
  </r>
  <r>
    <n v="76"/>
    <m/>
    <m/>
    <m/>
    <m/>
    <m/>
    <m/>
    <x v="6"/>
    <s v=""/>
    <x v="4"/>
    <m/>
    <m/>
    <m/>
    <m/>
    <m/>
    <x v="2"/>
    <s v=""/>
    <m/>
    <n v="0"/>
    <x v="1"/>
  </r>
  <r>
    <n v="77"/>
    <m/>
    <m/>
    <m/>
    <m/>
    <m/>
    <m/>
    <x v="6"/>
    <s v=""/>
    <x v="4"/>
    <m/>
    <m/>
    <m/>
    <m/>
    <m/>
    <x v="2"/>
    <s v=""/>
    <m/>
    <n v="0"/>
    <x v="1"/>
  </r>
  <r>
    <n v="78"/>
    <m/>
    <m/>
    <m/>
    <m/>
    <m/>
    <m/>
    <x v="6"/>
    <s v=""/>
    <x v="4"/>
    <m/>
    <m/>
    <m/>
    <m/>
    <m/>
    <x v="2"/>
    <s v=""/>
    <m/>
    <n v="0"/>
    <x v="1"/>
  </r>
  <r>
    <n v="79"/>
    <m/>
    <m/>
    <m/>
    <m/>
    <m/>
    <m/>
    <x v="6"/>
    <s v=""/>
    <x v="4"/>
    <m/>
    <m/>
    <m/>
    <m/>
    <m/>
    <x v="2"/>
    <s v=""/>
    <m/>
    <n v="0"/>
    <x v="1"/>
  </r>
  <r>
    <n v="80"/>
    <m/>
    <m/>
    <m/>
    <m/>
    <m/>
    <m/>
    <x v="6"/>
    <s v=""/>
    <x v="4"/>
    <m/>
    <m/>
    <m/>
    <m/>
    <m/>
    <x v="2"/>
    <s v=""/>
    <m/>
    <n v="0"/>
    <x v="1"/>
  </r>
  <r>
    <n v="81"/>
    <m/>
    <m/>
    <m/>
    <m/>
    <m/>
    <m/>
    <x v="6"/>
    <s v=""/>
    <x v="4"/>
    <m/>
    <m/>
    <m/>
    <m/>
    <m/>
    <x v="2"/>
    <s v=""/>
    <m/>
    <n v="0"/>
    <x v="1"/>
  </r>
  <r>
    <n v="82"/>
    <m/>
    <m/>
    <m/>
    <m/>
    <m/>
    <m/>
    <x v="6"/>
    <s v=""/>
    <x v="4"/>
    <m/>
    <m/>
    <m/>
    <m/>
    <m/>
    <x v="2"/>
    <s v=""/>
    <m/>
    <n v="0"/>
    <x v="1"/>
  </r>
  <r>
    <n v="83"/>
    <m/>
    <m/>
    <m/>
    <m/>
    <m/>
    <m/>
    <x v="6"/>
    <s v=""/>
    <x v="4"/>
    <m/>
    <m/>
    <m/>
    <m/>
    <m/>
    <x v="2"/>
    <s v=""/>
    <m/>
    <n v="0"/>
    <x v="1"/>
  </r>
  <r>
    <n v="84"/>
    <m/>
    <m/>
    <m/>
    <m/>
    <m/>
    <m/>
    <x v="6"/>
    <s v=""/>
    <x v="4"/>
    <m/>
    <m/>
    <m/>
    <m/>
    <m/>
    <x v="2"/>
    <s v=""/>
    <m/>
    <n v="0"/>
    <x v="1"/>
  </r>
  <r>
    <n v="85"/>
    <m/>
    <m/>
    <m/>
    <m/>
    <m/>
    <m/>
    <x v="6"/>
    <s v=""/>
    <x v="4"/>
    <m/>
    <m/>
    <m/>
    <m/>
    <m/>
    <x v="2"/>
    <s v=""/>
    <m/>
    <n v="0"/>
    <x v="1"/>
  </r>
  <r>
    <n v="86"/>
    <m/>
    <m/>
    <m/>
    <m/>
    <m/>
    <m/>
    <x v="6"/>
    <s v=""/>
    <x v="4"/>
    <m/>
    <m/>
    <m/>
    <m/>
    <m/>
    <x v="2"/>
    <s v=""/>
    <m/>
    <n v="0"/>
    <x v="1"/>
  </r>
  <r>
    <n v="87"/>
    <m/>
    <m/>
    <m/>
    <m/>
    <m/>
    <m/>
    <x v="6"/>
    <s v=""/>
    <x v="4"/>
    <m/>
    <m/>
    <m/>
    <m/>
    <m/>
    <x v="2"/>
    <s v=""/>
    <m/>
    <n v="0"/>
    <x v="1"/>
  </r>
  <r>
    <n v="88"/>
    <m/>
    <m/>
    <m/>
    <m/>
    <m/>
    <m/>
    <x v="6"/>
    <s v=""/>
    <x v="4"/>
    <m/>
    <m/>
    <m/>
    <m/>
    <m/>
    <x v="2"/>
    <s v=""/>
    <m/>
    <n v="0"/>
    <x v="1"/>
  </r>
  <r>
    <n v="89"/>
    <m/>
    <m/>
    <m/>
    <m/>
    <m/>
    <m/>
    <x v="6"/>
    <s v=""/>
    <x v="4"/>
    <m/>
    <m/>
    <m/>
    <m/>
    <m/>
    <x v="2"/>
    <s v=""/>
    <m/>
    <n v="0"/>
    <x v="1"/>
  </r>
  <r>
    <n v="90"/>
    <m/>
    <m/>
    <m/>
    <m/>
    <m/>
    <m/>
    <x v="6"/>
    <s v=""/>
    <x v="4"/>
    <m/>
    <m/>
    <m/>
    <m/>
    <m/>
    <x v="2"/>
    <s v=""/>
    <m/>
    <n v="0"/>
    <x v="1"/>
  </r>
  <r>
    <n v="91"/>
    <m/>
    <m/>
    <m/>
    <m/>
    <m/>
    <m/>
    <x v="6"/>
    <s v=""/>
    <x v="4"/>
    <m/>
    <m/>
    <m/>
    <m/>
    <m/>
    <x v="2"/>
    <s v=""/>
    <m/>
    <n v="0"/>
    <x v="1"/>
  </r>
  <r>
    <n v="92"/>
    <m/>
    <m/>
    <m/>
    <m/>
    <m/>
    <m/>
    <x v="6"/>
    <s v=""/>
    <x v="4"/>
    <m/>
    <m/>
    <m/>
    <m/>
    <m/>
    <x v="2"/>
    <s v=""/>
    <m/>
    <n v="0"/>
    <x v="1"/>
  </r>
  <r>
    <n v="93"/>
    <m/>
    <m/>
    <m/>
    <m/>
    <m/>
    <m/>
    <x v="6"/>
    <s v=""/>
    <x v="4"/>
    <m/>
    <m/>
    <m/>
    <m/>
    <m/>
    <x v="2"/>
    <s v=""/>
    <m/>
    <n v="0"/>
    <x v="1"/>
  </r>
  <r>
    <n v="94"/>
    <m/>
    <m/>
    <m/>
    <m/>
    <m/>
    <m/>
    <x v="6"/>
    <s v=""/>
    <x v="4"/>
    <m/>
    <m/>
    <m/>
    <m/>
    <m/>
    <x v="2"/>
    <s v=""/>
    <m/>
    <n v="0"/>
    <x v="1"/>
  </r>
  <r>
    <n v="95"/>
    <m/>
    <m/>
    <m/>
    <m/>
    <m/>
    <m/>
    <x v="6"/>
    <s v=""/>
    <x v="4"/>
    <m/>
    <m/>
    <m/>
    <m/>
    <m/>
    <x v="2"/>
    <s v=""/>
    <m/>
    <n v="0"/>
    <x v="1"/>
  </r>
  <r>
    <n v="96"/>
    <m/>
    <m/>
    <m/>
    <m/>
    <m/>
    <m/>
    <x v="6"/>
    <s v=""/>
    <x v="4"/>
    <m/>
    <m/>
    <m/>
    <m/>
    <m/>
    <x v="2"/>
    <s v=""/>
    <m/>
    <n v="0"/>
    <x v="1"/>
  </r>
  <r>
    <n v="97"/>
    <m/>
    <m/>
    <m/>
    <m/>
    <m/>
    <m/>
    <x v="6"/>
    <s v=""/>
    <x v="4"/>
    <m/>
    <m/>
    <m/>
    <m/>
    <m/>
    <x v="2"/>
    <s v=""/>
    <m/>
    <n v="0"/>
    <x v="1"/>
  </r>
  <r>
    <n v="98"/>
    <m/>
    <m/>
    <m/>
    <m/>
    <m/>
    <m/>
    <x v="6"/>
    <s v=""/>
    <x v="4"/>
    <m/>
    <m/>
    <m/>
    <m/>
    <m/>
    <x v="2"/>
    <s v=""/>
    <m/>
    <n v="0"/>
    <x v="1"/>
  </r>
  <r>
    <n v="99"/>
    <m/>
    <m/>
    <m/>
    <m/>
    <m/>
    <m/>
    <x v="6"/>
    <s v=""/>
    <x v="4"/>
    <m/>
    <m/>
    <m/>
    <m/>
    <m/>
    <x v="2"/>
    <s v=""/>
    <m/>
    <n v="0"/>
    <x v="1"/>
  </r>
  <r>
    <n v="100"/>
    <m/>
    <m/>
    <m/>
    <m/>
    <m/>
    <m/>
    <x v="6"/>
    <s v=""/>
    <x v="4"/>
    <m/>
    <m/>
    <m/>
    <m/>
    <m/>
    <x v="2"/>
    <s v=""/>
    <m/>
    <n v="0"/>
    <x v="1"/>
  </r>
  <r>
    <n v="101"/>
    <m/>
    <m/>
    <m/>
    <m/>
    <m/>
    <m/>
    <x v="6"/>
    <s v=""/>
    <x v="4"/>
    <m/>
    <m/>
    <m/>
    <m/>
    <m/>
    <x v="2"/>
    <s v=""/>
    <m/>
    <n v="0"/>
    <x v="1"/>
  </r>
  <r>
    <n v="102"/>
    <m/>
    <m/>
    <m/>
    <m/>
    <m/>
    <m/>
    <x v="6"/>
    <s v=""/>
    <x v="4"/>
    <m/>
    <m/>
    <m/>
    <m/>
    <m/>
    <x v="2"/>
    <s v=""/>
    <m/>
    <n v="0"/>
    <x v="1"/>
  </r>
  <r>
    <n v="103"/>
    <m/>
    <m/>
    <m/>
    <m/>
    <m/>
    <m/>
    <x v="6"/>
    <s v=""/>
    <x v="4"/>
    <m/>
    <m/>
    <m/>
    <m/>
    <m/>
    <x v="2"/>
    <s v=""/>
    <m/>
    <n v="0"/>
    <x v="1"/>
  </r>
  <r>
    <n v="104"/>
    <m/>
    <m/>
    <m/>
    <m/>
    <m/>
    <m/>
    <x v="6"/>
    <s v=""/>
    <x v="4"/>
    <m/>
    <m/>
    <m/>
    <m/>
    <m/>
    <x v="2"/>
    <s v=""/>
    <m/>
    <n v="0"/>
    <x v="1"/>
  </r>
  <r>
    <n v="105"/>
    <m/>
    <m/>
    <m/>
    <m/>
    <m/>
    <m/>
    <x v="6"/>
    <s v=""/>
    <x v="4"/>
    <m/>
    <m/>
    <m/>
    <m/>
    <m/>
    <x v="2"/>
    <s v=""/>
    <m/>
    <n v="0"/>
    <x v="1"/>
  </r>
  <r>
    <n v="106"/>
    <m/>
    <m/>
    <m/>
    <m/>
    <m/>
    <m/>
    <x v="6"/>
    <s v=""/>
    <x v="4"/>
    <m/>
    <m/>
    <m/>
    <m/>
    <m/>
    <x v="2"/>
    <s v=""/>
    <m/>
    <n v="0"/>
    <x v="1"/>
  </r>
  <r>
    <n v="107"/>
    <m/>
    <m/>
    <m/>
    <m/>
    <m/>
    <m/>
    <x v="6"/>
    <s v=""/>
    <x v="4"/>
    <m/>
    <m/>
    <m/>
    <m/>
    <m/>
    <x v="2"/>
    <s v=""/>
    <m/>
    <n v="0"/>
    <x v="1"/>
  </r>
  <r>
    <n v="108"/>
    <m/>
    <m/>
    <m/>
    <m/>
    <m/>
    <m/>
    <x v="6"/>
    <s v=""/>
    <x v="4"/>
    <m/>
    <m/>
    <m/>
    <m/>
    <m/>
    <x v="2"/>
    <s v=""/>
    <m/>
    <n v="0"/>
    <x v="1"/>
  </r>
  <r>
    <n v="109"/>
    <m/>
    <m/>
    <m/>
    <m/>
    <m/>
    <m/>
    <x v="6"/>
    <s v=""/>
    <x v="4"/>
    <m/>
    <m/>
    <m/>
    <m/>
    <m/>
    <x v="2"/>
    <s v=""/>
    <m/>
    <n v="0"/>
    <x v="1"/>
  </r>
  <r>
    <n v="110"/>
    <m/>
    <m/>
    <m/>
    <m/>
    <m/>
    <m/>
    <x v="6"/>
    <s v=""/>
    <x v="4"/>
    <m/>
    <m/>
    <m/>
    <m/>
    <m/>
    <x v="2"/>
    <s v=""/>
    <m/>
    <n v="0"/>
    <x v="1"/>
  </r>
  <r>
    <n v="111"/>
    <m/>
    <m/>
    <m/>
    <m/>
    <m/>
    <m/>
    <x v="6"/>
    <s v=""/>
    <x v="4"/>
    <m/>
    <m/>
    <m/>
    <m/>
    <m/>
    <x v="2"/>
    <s v=""/>
    <m/>
    <n v="0"/>
    <x v="1"/>
  </r>
  <r>
    <n v="112"/>
    <m/>
    <m/>
    <m/>
    <m/>
    <m/>
    <m/>
    <x v="6"/>
    <s v=""/>
    <x v="4"/>
    <m/>
    <m/>
    <m/>
    <m/>
    <m/>
    <x v="2"/>
    <s v=""/>
    <m/>
    <n v="0"/>
    <x v="1"/>
  </r>
  <r>
    <n v="113"/>
    <m/>
    <m/>
    <m/>
    <m/>
    <m/>
    <m/>
    <x v="6"/>
    <s v=""/>
    <x v="4"/>
    <m/>
    <m/>
    <m/>
    <m/>
    <m/>
    <x v="2"/>
    <s v=""/>
    <m/>
    <n v="0"/>
    <x v="1"/>
  </r>
  <r>
    <n v="114"/>
    <m/>
    <m/>
    <m/>
    <m/>
    <m/>
    <m/>
    <x v="6"/>
    <s v=""/>
    <x v="4"/>
    <m/>
    <m/>
    <m/>
    <m/>
    <m/>
    <x v="2"/>
    <s v=""/>
    <m/>
    <n v="0"/>
    <x v="1"/>
  </r>
  <r>
    <n v="115"/>
    <m/>
    <m/>
    <m/>
    <m/>
    <m/>
    <m/>
    <x v="6"/>
    <s v=""/>
    <x v="4"/>
    <m/>
    <m/>
    <m/>
    <m/>
    <m/>
    <x v="2"/>
    <s v=""/>
    <m/>
    <n v="0"/>
    <x v="1"/>
  </r>
  <r>
    <n v="116"/>
    <m/>
    <m/>
    <m/>
    <m/>
    <m/>
    <m/>
    <x v="6"/>
    <s v=""/>
    <x v="4"/>
    <m/>
    <m/>
    <m/>
    <m/>
    <m/>
    <x v="2"/>
    <s v=""/>
    <m/>
    <n v="0"/>
    <x v="1"/>
  </r>
  <r>
    <n v="117"/>
    <m/>
    <m/>
    <m/>
    <m/>
    <m/>
    <m/>
    <x v="6"/>
    <s v=""/>
    <x v="4"/>
    <m/>
    <m/>
    <m/>
    <m/>
    <m/>
    <x v="2"/>
    <s v=""/>
    <m/>
    <n v="0"/>
    <x v="1"/>
  </r>
  <r>
    <n v="118"/>
    <m/>
    <m/>
    <m/>
    <m/>
    <m/>
    <m/>
    <x v="6"/>
    <s v=""/>
    <x v="4"/>
    <m/>
    <m/>
    <m/>
    <m/>
    <m/>
    <x v="2"/>
    <s v=""/>
    <m/>
    <n v="0"/>
    <x v="1"/>
  </r>
  <r>
    <n v="119"/>
    <m/>
    <m/>
    <m/>
    <m/>
    <m/>
    <m/>
    <x v="6"/>
    <s v=""/>
    <x v="4"/>
    <m/>
    <m/>
    <m/>
    <m/>
    <m/>
    <x v="2"/>
    <s v=""/>
    <m/>
    <n v="0"/>
    <x v="1"/>
  </r>
  <r>
    <n v="120"/>
    <m/>
    <m/>
    <m/>
    <m/>
    <m/>
    <m/>
    <x v="6"/>
    <s v=""/>
    <x v="4"/>
    <m/>
    <m/>
    <m/>
    <m/>
    <m/>
    <x v="2"/>
    <s v=""/>
    <m/>
    <n v="0"/>
    <x v="1"/>
  </r>
  <r>
    <n v="121"/>
    <m/>
    <m/>
    <m/>
    <m/>
    <m/>
    <m/>
    <x v="6"/>
    <s v=""/>
    <x v="4"/>
    <m/>
    <m/>
    <m/>
    <m/>
    <m/>
    <x v="2"/>
    <s v=""/>
    <m/>
    <n v="0"/>
    <x v="1"/>
  </r>
  <r>
    <n v="122"/>
    <m/>
    <m/>
    <m/>
    <m/>
    <m/>
    <m/>
    <x v="6"/>
    <s v=""/>
    <x v="4"/>
    <m/>
    <m/>
    <m/>
    <m/>
    <m/>
    <x v="2"/>
    <s v=""/>
    <m/>
    <n v="0"/>
    <x v="1"/>
  </r>
  <r>
    <n v="123"/>
    <m/>
    <m/>
    <m/>
    <m/>
    <m/>
    <m/>
    <x v="6"/>
    <s v=""/>
    <x v="4"/>
    <m/>
    <m/>
    <m/>
    <m/>
    <m/>
    <x v="2"/>
    <s v=""/>
    <m/>
    <n v="0"/>
    <x v="1"/>
  </r>
  <r>
    <n v="124"/>
    <m/>
    <m/>
    <m/>
    <m/>
    <m/>
    <m/>
    <x v="6"/>
    <s v=""/>
    <x v="4"/>
    <m/>
    <m/>
    <m/>
    <m/>
    <m/>
    <x v="2"/>
    <s v=""/>
    <m/>
    <n v="0"/>
    <x v="1"/>
  </r>
  <r>
    <n v="125"/>
    <m/>
    <m/>
    <m/>
    <m/>
    <m/>
    <m/>
    <x v="6"/>
    <s v=""/>
    <x v="4"/>
    <m/>
    <m/>
    <m/>
    <m/>
    <m/>
    <x v="2"/>
    <s v=""/>
    <m/>
    <n v="0"/>
    <x v="1"/>
  </r>
  <r>
    <n v="126"/>
    <m/>
    <m/>
    <m/>
    <m/>
    <m/>
    <m/>
    <x v="6"/>
    <s v=""/>
    <x v="4"/>
    <m/>
    <m/>
    <m/>
    <m/>
    <m/>
    <x v="2"/>
    <s v=""/>
    <m/>
    <n v="0"/>
    <x v="1"/>
  </r>
  <r>
    <n v="127"/>
    <m/>
    <m/>
    <m/>
    <m/>
    <m/>
    <m/>
    <x v="6"/>
    <s v=""/>
    <x v="4"/>
    <m/>
    <m/>
    <m/>
    <m/>
    <m/>
    <x v="2"/>
    <s v=""/>
    <m/>
    <n v="0"/>
    <x v="1"/>
  </r>
  <r>
    <n v="128"/>
    <m/>
    <m/>
    <m/>
    <m/>
    <m/>
    <m/>
    <x v="6"/>
    <s v=""/>
    <x v="4"/>
    <m/>
    <m/>
    <m/>
    <m/>
    <m/>
    <x v="2"/>
    <s v=""/>
    <m/>
    <n v="0"/>
    <x v="1"/>
  </r>
  <r>
    <n v="129"/>
    <m/>
    <m/>
    <m/>
    <m/>
    <m/>
    <m/>
    <x v="6"/>
    <s v=""/>
    <x v="4"/>
    <m/>
    <m/>
    <m/>
    <m/>
    <m/>
    <x v="2"/>
    <s v=""/>
    <m/>
    <n v="0"/>
    <x v="1"/>
  </r>
  <r>
    <n v="130"/>
    <m/>
    <m/>
    <m/>
    <m/>
    <m/>
    <m/>
    <x v="6"/>
    <s v=""/>
    <x v="4"/>
    <m/>
    <m/>
    <m/>
    <m/>
    <m/>
    <x v="2"/>
    <s v=""/>
    <m/>
    <n v="0"/>
    <x v="1"/>
  </r>
  <r>
    <n v="131"/>
    <m/>
    <m/>
    <m/>
    <m/>
    <m/>
    <m/>
    <x v="6"/>
    <s v=""/>
    <x v="4"/>
    <m/>
    <m/>
    <m/>
    <m/>
    <m/>
    <x v="2"/>
    <s v=""/>
    <m/>
    <n v="0"/>
    <x v="1"/>
  </r>
  <r>
    <n v="132"/>
    <m/>
    <m/>
    <m/>
    <m/>
    <m/>
    <m/>
    <x v="6"/>
    <s v=""/>
    <x v="4"/>
    <m/>
    <m/>
    <m/>
    <m/>
    <m/>
    <x v="2"/>
    <s v=""/>
    <m/>
    <n v="0"/>
    <x v="1"/>
  </r>
  <r>
    <n v="133"/>
    <m/>
    <m/>
    <m/>
    <m/>
    <m/>
    <m/>
    <x v="6"/>
    <s v=""/>
    <x v="4"/>
    <m/>
    <m/>
    <m/>
    <m/>
    <m/>
    <x v="2"/>
    <s v=""/>
    <m/>
    <n v="0"/>
    <x v="1"/>
  </r>
  <r>
    <n v="134"/>
    <m/>
    <m/>
    <m/>
    <m/>
    <m/>
    <m/>
    <x v="6"/>
    <s v=""/>
    <x v="4"/>
    <m/>
    <m/>
    <m/>
    <m/>
    <m/>
    <x v="2"/>
    <s v=""/>
    <m/>
    <n v="0"/>
    <x v="1"/>
  </r>
  <r>
    <n v="135"/>
    <m/>
    <m/>
    <m/>
    <m/>
    <m/>
    <m/>
    <x v="6"/>
    <s v=""/>
    <x v="4"/>
    <m/>
    <m/>
    <m/>
    <m/>
    <m/>
    <x v="2"/>
    <s v=""/>
    <m/>
    <n v="0"/>
    <x v="1"/>
  </r>
  <r>
    <n v="136"/>
    <m/>
    <m/>
    <m/>
    <m/>
    <m/>
    <m/>
    <x v="6"/>
    <s v=""/>
    <x v="4"/>
    <m/>
    <m/>
    <m/>
    <m/>
    <m/>
    <x v="2"/>
    <s v=""/>
    <m/>
    <n v="0"/>
    <x v="1"/>
  </r>
  <r>
    <n v="137"/>
    <m/>
    <m/>
    <m/>
    <m/>
    <m/>
    <m/>
    <x v="6"/>
    <s v=""/>
    <x v="4"/>
    <m/>
    <m/>
    <m/>
    <m/>
    <m/>
    <x v="2"/>
    <s v=""/>
    <m/>
    <n v="0"/>
    <x v="1"/>
  </r>
  <r>
    <n v="138"/>
    <m/>
    <m/>
    <m/>
    <m/>
    <m/>
    <m/>
    <x v="6"/>
    <s v=""/>
    <x v="4"/>
    <m/>
    <m/>
    <m/>
    <m/>
    <m/>
    <x v="2"/>
    <s v=""/>
    <m/>
    <n v="0"/>
    <x v="1"/>
  </r>
  <r>
    <n v="139"/>
    <m/>
    <m/>
    <m/>
    <m/>
    <m/>
    <m/>
    <x v="6"/>
    <s v=""/>
    <x v="4"/>
    <m/>
    <m/>
    <m/>
    <m/>
    <m/>
    <x v="2"/>
    <s v=""/>
    <m/>
    <n v="0"/>
    <x v="1"/>
  </r>
  <r>
    <n v="140"/>
    <m/>
    <m/>
    <m/>
    <m/>
    <m/>
    <m/>
    <x v="6"/>
    <s v=""/>
    <x v="4"/>
    <m/>
    <m/>
    <m/>
    <m/>
    <m/>
    <x v="2"/>
    <s v=""/>
    <m/>
    <n v="0"/>
    <x v="1"/>
  </r>
  <r>
    <n v="141"/>
    <m/>
    <m/>
    <m/>
    <m/>
    <m/>
    <m/>
    <x v="6"/>
    <s v=""/>
    <x v="4"/>
    <m/>
    <m/>
    <m/>
    <m/>
    <m/>
    <x v="2"/>
    <s v=""/>
    <m/>
    <n v="0"/>
    <x v="1"/>
  </r>
  <r>
    <n v="142"/>
    <m/>
    <m/>
    <m/>
    <m/>
    <m/>
    <m/>
    <x v="6"/>
    <s v=""/>
    <x v="4"/>
    <m/>
    <m/>
    <m/>
    <m/>
    <m/>
    <x v="2"/>
    <s v=""/>
    <m/>
    <n v="0"/>
    <x v="1"/>
  </r>
  <r>
    <n v="143"/>
    <m/>
    <m/>
    <m/>
    <m/>
    <m/>
    <m/>
    <x v="6"/>
    <s v=""/>
    <x v="4"/>
    <m/>
    <m/>
    <m/>
    <m/>
    <m/>
    <x v="2"/>
    <s v=""/>
    <m/>
    <n v="0"/>
    <x v="1"/>
  </r>
  <r>
    <n v="144"/>
    <m/>
    <m/>
    <m/>
    <m/>
    <m/>
    <m/>
    <x v="6"/>
    <s v=""/>
    <x v="4"/>
    <m/>
    <m/>
    <m/>
    <m/>
    <m/>
    <x v="2"/>
    <s v=""/>
    <m/>
    <n v="0"/>
    <x v="1"/>
  </r>
  <r>
    <n v="145"/>
    <m/>
    <m/>
    <m/>
    <m/>
    <m/>
    <m/>
    <x v="6"/>
    <s v=""/>
    <x v="4"/>
    <m/>
    <m/>
    <m/>
    <m/>
    <m/>
    <x v="2"/>
    <s v=""/>
    <m/>
    <n v="0"/>
    <x v="1"/>
  </r>
  <r>
    <n v="146"/>
    <m/>
    <m/>
    <m/>
    <m/>
    <m/>
    <m/>
    <x v="6"/>
    <s v=""/>
    <x v="4"/>
    <m/>
    <m/>
    <m/>
    <m/>
    <m/>
    <x v="2"/>
    <s v=""/>
    <m/>
    <n v="0"/>
    <x v="1"/>
  </r>
  <r>
    <n v="147"/>
    <m/>
    <m/>
    <m/>
    <m/>
    <m/>
    <m/>
    <x v="6"/>
    <s v=""/>
    <x v="4"/>
    <m/>
    <m/>
    <m/>
    <m/>
    <m/>
    <x v="2"/>
    <s v=""/>
    <m/>
    <n v="0"/>
    <x v="1"/>
  </r>
  <r>
    <n v="148"/>
    <m/>
    <m/>
    <m/>
    <m/>
    <m/>
    <m/>
    <x v="6"/>
    <s v=""/>
    <x v="4"/>
    <m/>
    <m/>
    <m/>
    <m/>
    <m/>
    <x v="2"/>
    <s v=""/>
    <m/>
    <n v="0"/>
    <x v="1"/>
  </r>
  <r>
    <n v="149"/>
    <m/>
    <m/>
    <m/>
    <m/>
    <m/>
    <m/>
    <x v="6"/>
    <s v=""/>
    <x v="4"/>
    <m/>
    <m/>
    <m/>
    <m/>
    <m/>
    <x v="2"/>
    <s v=""/>
    <m/>
    <n v="0"/>
    <x v="1"/>
  </r>
  <r>
    <n v="150"/>
    <m/>
    <m/>
    <m/>
    <m/>
    <m/>
    <m/>
    <x v="6"/>
    <s v=""/>
    <x v="4"/>
    <m/>
    <m/>
    <m/>
    <m/>
    <m/>
    <x v="2"/>
    <s v=""/>
    <m/>
    <n v="0"/>
    <x v="1"/>
  </r>
  <r>
    <n v="151"/>
    <m/>
    <m/>
    <m/>
    <m/>
    <m/>
    <m/>
    <x v="6"/>
    <s v=""/>
    <x v="4"/>
    <m/>
    <m/>
    <m/>
    <m/>
    <m/>
    <x v="2"/>
    <s v=""/>
    <m/>
    <n v="0"/>
    <x v="1"/>
  </r>
  <r>
    <n v="152"/>
    <m/>
    <m/>
    <m/>
    <m/>
    <m/>
    <m/>
    <x v="6"/>
    <s v=""/>
    <x v="4"/>
    <m/>
    <m/>
    <m/>
    <m/>
    <m/>
    <x v="2"/>
    <s v=""/>
    <m/>
    <n v="0"/>
    <x v="1"/>
  </r>
  <r>
    <n v="153"/>
    <m/>
    <m/>
    <m/>
    <m/>
    <m/>
    <m/>
    <x v="6"/>
    <s v=""/>
    <x v="4"/>
    <m/>
    <m/>
    <m/>
    <m/>
    <m/>
    <x v="2"/>
    <s v=""/>
    <m/>
    <n v="0"/>
    <x v="1"/>
  </r>
  <r>
    <n v="154"/>
    <m/>
    <m/>
    <m/>
    <m/>
    <m/>
    <m/>
    <x v="6"/>
    <s v=""/>
    <x v="4"/>
    <m/>
    <m/>
    <m/>
    <m/>
    <m/>
    <x v="2"/>
    <s v=""/>
    <m/>
    <n v="0"/>
    <x v="1"/>
  </r>
  <r>
    <n v="155"/>
    <m/>
    <m/>
    <m/>
    <m/>
    <m/>
    <m/>
    <x v="6"/>
    <s v=""/>
    <x v="4"/>
    <m/>
    <m/>
    <m/>
    <m/>
    <m/>
    <x v="2"/>
    <s v=""/>
    <m/>
    <n v="0"/>
    <x v="1"/>
  </r>
  <r>
    <n v="156"/>
    <m/>
    <m/>
    <m/>
    <m/>
    <m/>
    <m/>
    <x v="6"/>
    <s v=""/>
    <x v="4"/>
    <m/>
    <m/>
    <m/>
    <m/>
    <m/>
    <x v="2"/>
    <s v=""/>
    <m/>
    <n v="0"/>
    <x v="1"/>
  </r>
  <r>
    <n v="157"/>
    <m/>
    <m/>
    <m/>
    <m/>
    <m/>
    <m/>
    <x v="6"/>
    <s v=""/>
    <x v="4"/>
    <m/>
    <m/>
    <m/>
    <m/>
    <m/>
    <x v="2"/>
    <s v=""/>
    <m/>
    <n v="0"/>
    <x v="1"/>
  </r>
  <r>
    <n v="158"/>
    <m/>
    <m/>
    <m/>
    <m/>
    <m/>
    <m/>
    <x v="6"/>
    <s v=""/>
    <x v="4"/>
    <m/>
    <m/>
    <m/>
    <m/>
    <m/>
    <x v="2"/>
    <s v=""/>
    <m/>
    <n v="0"/>
    <x v="1"/>
  </r>
  <r>
    <n v="159"/>
    <m/>
    <m/>
    <m/>
    <m/>
    <m/>
    <m/>
    <x v="6"/>
    <s v=""/>
    <x v="4"/>
    <m/>
    <m/>
    <m/>
    <m/>
    <m/>
    <x v="2"/>
    <s v=""/>
    <m/>
    <n v="0"/>
    <x v="1"/>
  </r>
  <r>
    <n v="160"/>
    <m/>
    <m/>
    <m/>
    <m/>
    <m/>
    <m/>
    <x v="6"/>
    <s v=""/>
    <x v="4"/>
    <m/>
    <m/>
    <m/>
    <m/>
    <m/>
    <x v="2"/>
    <s v=""/>
    <m/>
    <n v="0"/>
    <x v="1"/>
  </r>
  <r>
    <n v="161"/>
    <m/>
    <m/>
    <m/>
    <m/>
    <m/>
    <m/>
    <x v="6"/>
    <s v=""/>
    <x v="4"/>
    <m/>
    <m/>
    <m/>
    <m/>
    <m/>
    <x v="2"/>
    <s v=""/>
    <m/>
    <n v="0"/>
    <x v="1"/>
  </r>
  <r>
    <n v="162"/>
    <m/>
    <m/>
    <m/>
    <m/>
    <m/>
    <m/>
    <x v="6"/>
    <s v=""/>
    <x v="4"/>
    <m/>
    <m/>
    <m/>
    <m/>
    <m/>
    <x v="2"/>
    <s v=""/>
    <m/>
    <n v="0"/>
    <x v="1"/>
  </r>
  <r>
    <n v="163"/>
    <m/>
    <m/>
    <m/>
    <m/>
    <m/>
    <m/>
    <x v="6"/>
    <s v=""/>
    <x v="4"/>
    <m/>
    <m/>
    <m/>
    <m/>
    <m/>
    <x v="2"/>
    <s v=""/>
    <m/>
    <n v="0"/>
    <x v="1"/>
  </r>
  <r>
    <n v="164"/>
    <m/>
    <m/>
    <m/>
    <m/>
    <m/>
    <m/>
    <x v="6"/>
    <s v=""/>
    <x v="4"/>
    <m/>
    <m/>
    <m/>
    <m/>
    <m/>
    <x v="2"/>
    <s v=""/>
    <m/>
    <n v="0"/>
    <x v="1"/>
  </r>
  <r>
    <n v="165"/>
    <m/>
    <m/>
    <m/>
    <m/>
    <m/>
    <m/>
    <x v="6"/>
    <s v=""/>
    <x v="4"/>
    <m/>
    <m/>
    <m/>
    <m/>
    <m/>
    <x v="2"/>
    <s v=""/>
    <m/>
    <n v="0"/>
    <x v="1"/>
  </r>
  <r>
    <n v="166"/>
    <m/>
    <m/>
    <m/>
    <m/>
    <m/>
    <m/>
    <x v="6"/>
    <s v=""/>
    <x v="4"/>
    <m/>
    <m/>
    <m/>
    <m/>
    <m/>
    <x v="2"/>
    <s v=""/>
    <m/>
    <n v="0"/>
    <x v="1"/>
  </r>
  <r>
    <n v="167"/>
    <m/>
    <m/>
    <m/>
    <m/>
    <m/>
    <m/>
    <x v="6"/>
    <s v=""/>
    <x v="4"/>
    <m/>
    <m/>
    <m/>
    <m/>
    <m/>
    <x v="2"/>
    <s v=""/>
    <m/>
    <n v="0"/>
    <x v="1"/>
  </r>
  <r>
    <n v="168"/>
    <m/>
    <m/>
    <m/>
    <m/>
    <m/>
    <m/>
    <x v="6"/>
    <s v=""/>
    <x v="4"/>
    <m/>
    <m/>
    <m/>
    <m/>
    <m/>
    <x v="2"/>
    <s v=""/>
    <m/>
    <n v="0"/>
    <x v="1"/>
  </r>
  <r>
    <n v="169"/>
    <m/>
    <m/>
    <m/>
    <m/>
    <m/>
    <m/>
    <x v="6"/>
    <s v=""/>
    <x v="4"/>
    <m/>
    <m/>
    <m/>
    <m/>
    <m/>
    <x v="2"/>
    <s v=""/>
    <m/>
    <n v="0"/>
    <x v="1"/>
  </r>
  <r>
    <n v="170"/>
    <m/>
    <m/>
    <m/>
    <m/>
    <m/>
    <m/>
    <x v="6"/>
    <s v=""/>
    <x v="4"/>
    <m/>
    <m/>
    <m/>
    <m/>
    <m/>
    <x v="2"/>
    <s v=""/>
    <m/>
    <n v="0"/>
    <x v="1"/>
  </r>
  <r>
    <n v="171"/>
    <m/>
    <m/>
    <m/>
    <m/>
    <m/>
    <m/>
    <x v="6"/>
    <s v=""/>
    <x v="4"/>
    <m/>
    <m/>
    <m/>
    <m/>
    <m/>
    <x v="2"/>
    <s v=""/>
    <m/>
    <n v="0"/>
    <x v="1"/>
  </r>
  <r>
    <n v="172"/>
    <m/>
    <m/>
    <m/>
    <m/>
    <m/>
    <m/>
    <x v="6"/>
    <s v=""/>
    <x v="4"/>
    <m/>
    <m/>
    <m/>
    <m/>
    <m/>
    <x v="2"/>
    <s v=""/>
    <m/>
    <n v="0"/>
    <x v="1"/>
  </r>
  <r>
    <n v="173"/>
    <m/>
    <m/>
    <m/>
    <m/>
    <m/>
    <m/>
    <x v="6"/>
    <s v=""/>
    <x v="4"/>
    <m/>
    <m/>
    <m/>
    <m/>
    <m/>
    <x v="2"/>
    <s v=""/>
    <m/>
    <n v="0"/>
    <x v="1"/>
  </r>
  <r>
    <n v="174"/>
    <m/>
    <m/>
    <m/>
    <m/>
    <m/>
    <m/>
    <x v="6"/>
    <s v=""/>
    <x v="4"/>
    <m/>
    <m/>
    <m/>
    <m/>
    <m/>
    <x v="2"/>
    <s v=""/>
    <m/>
    <n v="0"/>
    <x v="1"/>
  </r>
  <r>
    <n v="175"/>
    <m/>
    <m/>
    <m/>
    <m/>
    <m/>
    <m/>
    <x v="6"/>
    <s v=""/>
    <x v="4"/>
    <m/>
    <m/>
    <m/>
    <m/>
    <m/>
    <x v="2"/>
    <s v=""/>
    <m/>
    <n v="0"/>
    <x v="1"/>
  </r>
  <r>
    <n v="176"/>
    <m/>
    <m/>
    <m/>
    <m/>
    <m/>
    <m/>
    <x v="6"/>
    <s v=""/>
    <x v="4"/>
    <m/>
    <m/>
    <m/>
    <m/>
    <m/>
    <x v="2"/>
    <s v=""/>
    <m/>
    <n v="0"/>
    <x v="1"/>
  </r>
  <r>
    <n v="177"/>
    <m/>
    <m/>
    <m/>
    <m/>
    <m/>
    <m/>
    <x v="6"/>
    <s v=""/>
    <x v="4"/>
    <m/>
    <m/>
    <m/>
    <m/>
    <m/>
    <x v="2"/>
    <s v=""/>
    <m/>
    <n v="0"/>
    <x v="1"/>
  </r>
  <r>
    <n v="178"/>
    <m/>
    <m/>
    <m/>
    <m/>
    <m/>
    <m/>
    <x v="6"/>
    <s v=""/>
    <x v="4"/>
    <m/>
    <m/>
    <m/>
    <m/>
    <m/>
    <x v="2"/>
    <s v=""/>
    <m/>
    <n v="0"/>
    <x v="1"/>
  </r>
  <r>
    <n v="179"/>
    <m/>
    <m/>
    <m/>
    <m/>
    <m/>
    <m/>
    <x v="6"/>
    <s v=""/>
    <x v="4"/>
    <m/>
    <m/>
    <m/>
    <m/>
    <m/>
    <x v="2"/>
    <s v=""/>
    <m/>
    <n v="0"/>
    <x v="1"/>
  </r>
  <r>
    <n v="180"/>
    <m/>
    <m/>
    <m/>
    <m/>
    <m/>
    <m/>
    <x v="6"/>
    <s v=""/>
    <x v="4"/>
    <m/>
    <m/>
    <m/>
    <m/>
    <m/>
    <x v="2"/>
    <s v=""/>
    <m/>
    <n v="0"/>
    <x v="1"/>
  </r>
  <r>
    <n v="181"/>
    <m/>
    <m/>
    <m/>
    <m/>
    <m/>
    <m/>
    <x v="6"/>
    <s v=""/>
    <x v="4"/>
    <m/>
    <m/>
    <m/>
    <m/>
    <m/>
    <x v="2"/>
    <s v=""/>
    <m/>
    <n v="0"/>
    <x v="1"/>
  </r>
  <r>
    <n v="182"/>
    <m/>
    <m/>
    <m/>
    <m/>
    <m/>
    <m/>
    <x v="6"/>
    <s v=""/>
    <x v="4"/>
    <m/>
    <m/>
    <m/>
    <m/>
    <m/>
    <x v="2"/>
    <s v=""/>
    <m/>
    <n v="0"/>
    <x v="1"/>
  </r>
  <r>
    <n v="183"/>
    <m/>
    <m/>
    <m/>
    <m/>
    <m/>
    <m/>
    <x v="6"/>
    <s v=""/>
    <x v="4"/>
    <m/>
    <m/>
    <m/>
    <m/>
    <m/>
    <x v="2"/>
    <s v=""/>
    <m/>
    <n v="0"/>
    <x v="1"/>
  </r>
  <r>
    <n v="184"/>
    <m/>
    <m/>
    <m/>
    <m/>
    <m/>
    <m/>
    <x v="6"/>
    <s v=""/>
    <x v="4"/>
    <m/>
    <m/>
    <m/>
    <m/>
    <m/>
    <x v="2"/>
    <s v=""/>
    <m/>
    <n v="0"/>
    <x v="1"/>
  </r>
  <r>
    <n v="185"/>
    <m/>
    <m/>
    <m/>
    <m/>
    <m/>
    <m/>
    <x v="6"/>
    <s v=""/>
    <x v="4"/>
    <m/>
    <m/>
    <m/>
    <m/>
    <m/>
    <x v="2"/>
    <s v=""/>
    <m/>
    <n v="0"/>
    <x v="1"/>
  </r>
  <r>
    <n v="186"/>
    <m/>
    <m/>
    <m/>
    <m/>
    <m/>
    <m/>
    <x v="6"/>
    <s v=""/>
    <x v="4"/>
    <m/>
    <m/>
    <m/>
    <m/>
    <m/>
    <x v="2"/>
    <s v=""/>
    <m/>
    <n v="0"/>
    <x v="1"/>
  </r>
  <r>
    <n v="187"/>
    <m/>
    <m/>
    <m/>
    <m/>
    <m/>
    <m/>
    <x v="6"/>
    <s v=""/>
    <x v="4"/>
    <m/>
    <m/>
    <m/>
    <m/>
    <m/>
    <x v="2"/>
    <s v=""/>
    <m/>
    <n v="0"/>
    <x v="1"/>
  </r>
  <r>
    <n v="190"/>
    <m/>
    <m/>
    <m/>
    <m/>
    <m/>
    <m/>
    <x v="6"/>
    <s v=""/>
    <x v="4"/>
    <m/>
    <m/>
    <m/>
    <m/>
    <m/>
    <x v="2"/>
    <s v=""/>
    <m/>
    <n v="0"/>
    <x v="1"/>
  </r>
  <r>
    <n v="191"/>
    <m/>
    <m/>
    <m/>
    <m/>
    <m/>
    <m/>
    <x v="6"/>
    <s v=""/>
    <x v="4"/>
    <m/>
    <m/>
    <m/>
    <m/>
    <m/>
    <x v="2"/>
    <s v=""/>
    <m/>
    <n v="0"/>
    <x v="1"/>
  </r>
  <r>
    <n v="192"/>
    <m/>
    <m/>
    <m/>
    <m/>
    <m/>
    <m/>
    <x v="6"/>
    <s v=""/>
    <x v="4"/>
    <m/>
    <m/>
    <m/>
    <m/>
    <m/>
    <x v="2"/>
    <s v=""/>
    <m/>
    <n v="0"/>
    <x v="1"/>
  </r>
  <r>
    <n v="193"/>
    <m/>
    <m/>
    <m/>
    <m/>
    <m/>
    <m/>
    <x v="6"/>
    <s v=""/>
    <x v="4"/>
    <m/>
    <m/>
    <m/>
    <m/>
    <m/>
    <x v="2"/>
    <s v=""/>
    <m/>
    <n v="0"/>
    <x v="1"/>
  </r>
  <r>
    <n v="194"/>
    <m/>
    <m/>
    <m/>
    <m/>
    <m/>
    <m/>
    <x v="6"/>
    <s v=""/>
    <x v="4"/>
    <m/>
    <m/>
    <m/>
    <m/>
    <m/>
    <x v="2"/>
    <s v=""/>
    <m/>
    <n v="0"/>
    <x v="1"/>
  </r>
  <r>
    <n v="195"/>
    <m/>
    <m/>
    <m/>
    <m/>
    <m/>
    <m/>
    <x v="6"/>
    <s v=""/>
    <x v="4"/>
    <m/>
    <m/>
    <m/>
    <m/>
    <m/>
    <x v="2"/>
    <s v=""/>
    <m/>
    <n v="0"/>
    <x v="1"/>
  </r>
  <r>
    <n v="196"/>
    <m/>
    <m/>
    <m/>
    <m/>
    <m/>
    <m/>
    <x v="6"/>
    <s v=""/>
    <x v="4"/>
    <m/>
    <m/>
    <m/>
    <m/>
    <m/>
    <x v="2"/>
    <s v=""/>
    <m/>
    <n v="0"/>
    <x v="1"/>
  </r>
  <r>
    <n v="197"/>
    <m/>
    <m/>
    <m/>
    <m/>
    <m/>
    <m/>
    <x v="6"/>
    <s v=""/>
    <x v="4"/>
    <m/>
    <m/>
    <m/>
    <m/>
    <m/>
    <x v="2"/>
    <s v=""/>
    <m/>
    <n v="0"/>
    <x v="1"/>
  </r>
  <r>
    <n v="198"/>
    <m/>
    <m/>
    <m/>
    <m/>
    <m/>
    <m/>
    <x v="6"/>
    <s v=""/>
    <x v="4"/>
    <m/>
    <m/>
    <m/>
    <m/>
    <m/>
    <x v="2"/>
    <s v=""/>
    <m/>
    <n v="0"/>
    <x v="1"/>
  </r>
  <r>
    <n v="199"/>
    <m/>
    <m/>
    <m/>
    <m/>
    <m/>
    <m/>
    <x v="6"/>
    <s v=""/>
    <x v="4"/>
    <m/>
    <m/>
    <m/>
    <m/>
    <m/>
    <x v="2"/>
    <s v=""/>
    <m/>
    <n v="0"/>
    <x v="1"/>
  </r>
  <r>
    <n v="200"/>
    <m/>
    <m/>
    <m/>
    <m/>
    <m/>
    <m/>
    <x v="6"/>
    <s v=""/>
    <x v="4"/>
    <m/>
    <m/>
    <m/>
    <m/>
    <m/>
    <x v="2"/>
    <s v=""/>
    <m/>
    <n v="0"/>
    <x v="1"/>
  </r>
  <r>
    <n v="201"/>
    <m/>
    <m/>
    <m/>
    <m/>
    <m/>
    <m/>
    <x v="6"/>
    <s v=""/>
    <x v="4"/>
    <m/>
    <m/>
    <m/>
    <m/>
    <m/>
    <x v="2"/>
    <s v=""/>
    <m/>
    <n v="0"/>
    <x v="1"/>
  </r>
  <r>
    <n v="202"/>
    <m/>
    <m/>
    <m/>
    <m/>
    <m/>
    <m/>
    <x v="6"/>
    <s v=""/>
    <x v="4"/>
    <m/>
    <m/>
    <m/>
    <m/>
    <m/>
    <x v="2"/>
    <s v=""/>
    <m/>
    <n v="0"/>
    <x v="1"/>
  </r>
  <r>
    <n v="203"/>
    <m/>
    <m/>
    <m/>
    <m/>
    <m/>
    <m/>
    <x v="6"/>
    <s v=""/>
    <x v="4"/>
    <m/>
    <m/>
    <m/>
    <m/>
    <m/>
    <x v="2"/>
    <s v=""/>
    <m/>
    <n v="0"/>
    <x v="1"/>
  </r>
  <r>
    <n v="204"/>
    <m/>
    <m/>
    <m/>
    <m/>
    <m/>
    <m/>
    <x v="6"/>
    <s v=""/>
    <x v="4"/>
    <m/>
    <m/>
    <m/>
    <m/>
    <m/>
    <x v="2"/>
    <s v=""/>
    <m/>
    <n v="0"/>
    <x v="1"/>
  </r>
  <r>
    <n v="205"/>
    <m/>
    <m/>
    <m/>
    <m/>
    <m/>
    <m/>
    <x v="6"/>
    <s v=""/>
    <x v="4"/>
    <m/>
    <m/>
    <m/>
    <m/>
    <m/>
    <x v="2"/>
    <s v=""/>
    <m/>
    <n v="0"/>
    <x v="1"/>
  </r>
  <r>
    <n v="206"/>
    <m/>
    <m/>
    <m/>
    <m/>
    <m/>
    <m/>
    <x v="6"/>
    <s v=""/>
    <x v="4"/>
    <m/>
    <m/>
    <m/>
    <m/>
    <m/>
    <x v="2"/>
    <s v=""/>
    <m/>
    <n v="0"/>
    <x v="1"/>
  </r>
  <r>
    <n v="207"/>
    <m/>
    <m/>
    <m/>
    <m/>
    <m/>
    <m/>
    <x v="6"/>
    <s v=""/>
    <x v="4"/>
    <m/>
    <m/>
    <m/>
    <m/>
    <m/>
    <x v="2"/>
    <s v=""/>
    <m/>
    <n v="0"/>
    <x v="1"/>
  </r>
  <r>
    <n v="208"/>
    <m/>
    <m/>
    <m/>
    <m/>
    <m/>
    <m/>
    <x v="6"/>
    <s v=""/>
    <x v="4"/>
    <m/>
    <m/>
    <m/>
    <m/>
    <m/>
    <x v="2"/>
    <s v=""/>
    <m/>
    <n v="0"/>
    <x v="1"/>
  </r>
  <r>
    <n v="209"/>
    <m/>
    <m/>
    <m/>
    <m/>
    <m/>
    <m/>
    <x v="6"/>
    <s v=""/>
    <x v="4"/>
    <m/>
    <m/>
    <m/>
    <m/>
    <m/>
    <x v="2"/>
    <s v=""/>
    <m/>
    <n v="0"/>
    <x v="1"/>
  </r>
  <r>
    <n v="210"/>
    <m/>
    <m/>
    <m/>
    <m/>
    <m/>
    <m/>
    <x v="6"/>
    <s v=""/>
    <x v="4"/>
    <m/>
    <m/>
    <m/>
    <m/>
    <m/>
    <x v="2"/>
    <s v=""/>
    <m/>
    <n v="0"/>
    <x v="1"/>
  </r>
  <r>
    <n v="211"/>
    <m/>
    <m/>
    <m/>
    <m/>
    <m/>
    <m/>
    <x v="6"/>
    <s v=""/>
    <x v="4"/>
    <m/>
    <m/>
    <m/>
    <m/>
    <m/>
    <x v="2"/>
    <s v=""/>
    <m/>
    <n v="0"/>
    <x v="1"/>
  </r>
  <r>
    <n v="212"/>
    <m/>
    <m/>
    <m/>
    <m/>
    <m/>
    <m/>
    <x v="6"/>
    <s v=""/>
    <x v="4"/>
    <m/>
    <m/>
    <m/>
    <m/>
    <m/>
    <x v="2"/>
    <s v=""/>
    <m/>
    <n v="0"/>
    <x v="1"/>
  </r>
  <r>
    <n v="213"/>
    <m/>
    <m/>
    <m/>
    <m/>
    <m/>
    <m/>
    <x v="6"/>
    <s v=""/>
    <x v="4"/>
    <m/>
    <m/>
    <m/>
    <m/>
    <m/>
    <x v="2"/>
    <s v=""/>
    <m/>
    <n v="0"/>
    <x v="1"/>
  </r>
  <r>
    <n v="214"/>
    <m/>
    <m/>
    <m/>
    <m/>
    <m/>
    <m/>
    <x v="6"/>
    <s v=""/>
    <x v="4"/>
    <m/>
    <m/>
    <m/>
    <m/>
    <m/>
    <x v="2"/>
    <s v=""/>
    <m/>
    <n v="0"/>
    <x v="1"/>
  </r>
  <r>
    <n v="215"/>
    <m/>
    <m/>
    <m/>
    <m/>
    <m/>
    <m/>
    <x v="6"/>
    <s v=""/>
    <x v="4"/>
    <m/>
    <m/>
    <m/>
    <m/>
    <m/>
    <x v="2"/>
    <s v=""/>
    <m/>
    <n v="0"/>
    <x v="1"/>
  </r>
  <r>
    <n v="216"/>
    <m/>
    <m/>
    <m/>
    <m/>
    <m/>
    <m/>
    <x v="6"/>
    <s v=""/>
    <x v="4"/>
    <m/>
    <m/>
    <m/>
    <m/>
    <m/>
    <x v="2"/>
    <s v=""/>
    <m/>
    <n v="0"/>
    <x v="1"/>
  </r>
  <r>
    <m/>
    <m/>
    <m/>
    <m/>
    <m/>
    <m/>
    <m/>
    <x v="6"/>
    <s v=""/>
    <x v="4"/>
    <m/>
    <m/>
    <m/>
    <m/>
    <m/>
    <x v="2"/>
    <s v=""/>
    <m/>
    <n v="0"/>
    <x v="1"/>
  </r>
  <r>
    <m/>
    <m/>
    <m/>
    <m/>
    <m/>
    <m/>
    <m/>
    <x v="6"/>
    <s v=""/>
    <x v="4"/>
    <m/>
    <m/>
    <m/>
    <m/>
    <m/>
    <x v="2"/>
    <s v=""/>
    <m/>
    <n v="0"/>
    <x v="1"/>
  </r>
  <r>
    <m/>
    <m/>
    <m/>
    <m/>
    <m/>
    <m/>
    <m/>
    <x v="6"/>
    <s v=""/>
    <x v="4"/>
    <m/>
    <m/>
    <m/>
    <m/>
    <m/>
    <x v="2"/>
    <s v=""/>
    <m/>
    <n v="0"/>
    <x v="1"/>
  </r>
  <r>
    <m/>
    <m/>
    <m/>
    <m/>
    <m/>
    <m/>
    <m/>
    <x v="6"/>
    <s v=""/>
    <x v="4"/>
    <m/>
    <m/>
    <m/>
    <m/>
    <m/>
    <x v="2"/>
    <s v=""/>
    <m/>
    <n v="0"/>
    <x v="1"/>
  </r>
  <r>
    <n v="1"/>
    <m/>
    <m/>
    <m/>
    <m/>
    <m/>
    <m/>
    <x v="6"/>
    <m/>
    <x v="4"/>
    <m/>
    <m/>
    <m/>
    <m/>
    <m/>
    <x v="2"/>
    <m/>
    <m/>
    <m/>
    <x v="3"/>
  </r>
  <r>
    <n v="1"/>
    <m/>
    <m/>
    <m/>
    <m/>
    <m/>
    <m/>
    <x v="6"/>
    <m/>
    <x v="4"/>
    <m/>
    <m/>
    <m/>
    <m/>
    <m/>
    <x v="2"/>
    <m/>
    <m/>
    <m/>
    <x v="3"/>
  </r>
  <r>
    <n v="1"/>
    <m/>
    <m/>
    <m/>
    <m/>
    <m/>
    <m/>
    <x v="6"/>
    <m/>
    <x v="4"/>
    <m/>
    <m/>
    <m/>
    <m/>
    <m/>
    <x v="2"/>
    <m/>
    <m/>
    <m/>
    <x v="3"/>
  </r>
  <r>
    <n v="1"/>
    <m/>
    <m/>
    <m/>
    <m/>
    <m/>
    <m/>
    <x v="6"/>
    <m/>
    <x v="4"/>
    <m/>
    <m/>
    <m/>
    <m/>
    <m/>
    <x v="2"/>
    <m/>
    <m/>
    <m/>
    <x v="3"/>
  </r>
  <r>
    <m/>
    <m/>
    <m/>
    <m/>
    <m/>
    <m/>
    <m/>
    <x v="6"/>
    <m/>
    <x v="4"/>
    <m/>
    <m/>
    <m/>
    <m/>
    <m/>
    <x v="2"/>
    <m/>
    <m/>
    <m/>
    <x v="3"/>
  </r>
  <r>
    <m/>
    <m/>
    <m/>
    <m/>
    <m/>
    <m/>
    <m/>
    <x v="6"/>
    <m/>
    <x v="4"/>
    <m/>
    <m/>
    <m/>
    <m/>
    <m/>
    <x v="2"/>
    <m/>
    <m/>
    <m/>
    <x v="3"/>
  </r>
  <r>
    <m/>
    <m/>
    <m/>
    <m/>
    <m/>
    <m/>
    <m/>
    <x v="6"/>
    <m/>
    <x v="4"/>
    <m/>
    <m/>
    <m/>
    <m/>
    <m/>
    <x v="2"/>
    <m/>
    <m/>
    <m/>
    <x v="3"/>
  </r>
  <r>
    <m/>
    <m/>
    <m/>
    <m/>
    <m/>
    <m/>
    <m/>
    <x v="6"/>
    <m/>
    <x v="4"/>
    <m/>
    <m/>
    <m/>
    <m/>
    <m/>
    <x v="2"/>
    <m/>
    <m/>
    <m/>
    <x v="3"/>
  </r>
  <r>
    <m/>
    <m/>
    <m/>
    <m/>
    <m/>
    <m/>
    <m/>
    <x v="6"/>
    <m/>
    <x v="4"/>
    <m/>
    <m/>
    <m/>
    <m/>
    <m/>
    <x v="2"/>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3"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3:K27" firstHeaderRow="1" firstDataRow="3" firstDataCol="1"/>
  <pivotFields count="21">
    <pivotField subtotalTop="0" showAll="0"/>
    <pivotField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7">
        <item x="2"/>
        <item m="1" x="5"/>
        <item h="1" x="4"/>
        <item x="1"/>
        <item h="1" x="0"/>
        <item h="1"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x="2"/>
        <item m="1" x="8"/>
        <item m="1" x="7"/>
        <item m="1" x="6"/>
        <item m="1" x="9"/>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 axis="axisRow" showAll="0" defaultSubtotal="0">
      <items count="6">
        <item x="1"/>
        <item x="2"/>
        <item x="0"/>
        <item x="4"/>
        <item x="3"/>
        <item x="5"/>
      </items>
    </pivotField>
  </pivotFields>
  <rowFields count="2">
    <field x="15"/>
    <field x="20"/>
  </rowFields>
  <rowItems count="22">
    <i>
      <x/>
    </i>
    <i r="1">
      <x/>
    </i>
    <i r="1">
      <x v="1"/>
    </i>
    <i r="1">
      <x v="2"/>
    </i>
    <i t="default">
      <x/>
    </i>
    <i>
      <x v="5"/>
    </i>
    <i r="1">
      <x/>
    </i>
    <i r="1">
      <x v="1"/>
    </i>
    <i r="1">
      <x v="2"/>
    </i>
    <i t="default">
      <x v="5"/>
    </i>
    <i>
      <x v="7"/>
    </i>
    <i r="1">
      <x/>
    </i>
    <i r="1">
      <x v="1"/>
    </i>
    <i r="1">
      <x v="2"/>
    </i>
    <i r="1">
      <x v="4"/>
    </i>
    <i t="default">
      <x v="7"/>
    </i>
    <i>
      <x v="8"/>
    </i>
    <i r="1">
      <x/>
    </i>
    <i r="1">
      <x v="1"/>
    </i>
    <i r="1">
      <x v="2"/>
    </i>
    <i t="default">
      <x v="8"/>
    </i>
    <i t="grand">
      <x/>
    </i>
  </rowItems>
  <colFields count="2">
    <field x="19"/>
    <field x="9"/>
  </colFields>
  <colItems count="10">
    <i>
      <x/>
      <x/>
    </i>
    <i r="1">
      <x v="3"/>
    </i>
    <i t="default">
      <x/>
    </i>
    <i>
      <x v="3"/>
      <x/>
    </i>
    <i t="default">
      <x v="3"/>
    </i>
    <i>
      <x v="4"/>
      <x/>
    </i>
    <i t="default">
      <x v="4"/>
    </i>
    <i>
      <x v="5"/>
      <x/>
    </i>
    <i t="default">
      <x v="5"/>
    </i>
    <i t="grand">
      <x/>
    </i>
  </colItems>
  <dataFields count="1">
    <dataField name="Count of Tiempo estipulado" fld="8"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4"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4:F27" firstHeaderRow="1" firstDataRow="2" firstDataCol="1"/>
  <pivotFields count="20">
    <pivotField subtotalTop="0" showAll="0"/>
    <pivotField showAll="0"/>
    <pivotField subtotalTop="0" showAll="0"/>
    <pivotField subtotalTop="0" showAll="0"/>
    <pivotField subtotalTop="0" showAll="0"/>
    <pivotField subtotalTop="0" showAll="0"/>
    <pivotField showAll="0" defaultSubtotal="0"/>
    <pivotField axis="axisRow" subtotalTop="0" showAll="0">
      <items count="10">
        <item h="1" x="6"/>
        <item m="1" x="8"/>
        <item x="2"/>
        <item h="1" x="1"/>
        <item h="1" m="1" x="7"/>
        <item h="1" x="0"/>
        <item h="1" x="5"/>
        <item h="1" x="4"/>
        <item h="1" x="3"/>
        <item t="default"/>
      </items>
    </pivotField>
    <pivotField dataField="1" subtotalTop="0" showAll="0"/>
    <pivotField axis="axisRow" subtotalTop="0" showAll="0">
      <items count="7">
        <item x="2"/>
        <item m="1" x="5"/>
        <item x="4"/>
        <item x="1"/>
        <item x="0"/>
        <item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m="1" x="8"/>
        <item m="1" x="7"/>
        <item m="1" x="6"/>
        <item m="1" x="9"/>
        <item x="2"/>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s>
  <rowFields count="3">
    <field x="15"/>
    <field x="7"/>
    <field x="9"/>
  </rowFields>
  <rowItems count="22">
    <i>
      <x v="4"/>
    </i>
    <i r="1">
      <x v="2"/>
    </i>
    <i r="2">
      <x/>
    </i>
    <i r="2">
      <x v="3"/>
    </i>
    <i t="default" r="1">
      <x v="2"/>
    </i>
    <i t="default">
      <x v="4"/>
    </i>
    <i>
      <x v="5"/>
    </i>
    <i r="1">
      <x v="2"/>
    </i>
    <i r="2">
      <x/>
    </i>
    <i t="default" r="1">
      <x v="2"/>
    </i>
    <i t="default">
      <x v="5"/>
    </i>
    <i>
      <x v="7"/>
    </i>
    <i r="1">
      <x v="2"/>
    </i>
    <i r="2">
      <x/>
    </i>
    <i t="default" r="1">
      <x v="2"/>
    </i>
    <i t="default">
      <x v="7"/>
    </i>
    <i>
      <x v="8"/>
    </i>
    <i r="1">
      <x v="2"/>
    </i>
    <i r="2">
      <x/>
    </i>
    <i t="default" r="1">
      <x v="2"/>
    </i>
    <i t="default">
      <x v="8"/>
    </i>
    <i t="grand">
      <x/>
    </i>
  </rowItems>
  <colFields count="1">
    <field x="19"/>
  </colFields>
  <colItems count="5">
    <i>
      <x/>
    </i>
    <i>
      <x v="3"/>
    </i>
    <i>
      <x v="4"/>
    </i>
    <i>
      <x v="5"/>
    </i>
    <i t="grand">
      <x/>
    </i>
  </colItems>
  <dataFields count="1">
    <dataField name="Count of Tiempo estipulado" fld="8"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E23C-8EC4-4C31-8B50-AA23C62FBFF6}">
  <dimension ref="A2:H14"/>
  <sheetViews>
    <sheetView tabSelected="1" workbookViewId="0">
      <selection activeCell="G23" sqref="G23"/>
    </sheetView>
  </sheetViews>
  <sheetFormatPr defaultColWidth="9.140625" defaultRowHeight="15" x14ac:dyDescent="0.25"/>
  <cols>
    <col min="3" max="3" width="20.5703125" customWidth="1"/>
    <col min="4" max="4" width="21.140625" customWidth="1"/>
    <col min="5" max="5" width="12.28515625" customWidth="1"/>
    <col min="7" max="7" width="15.28515625" customWidth="1"/>
    <col min="8" max="8" width="15.140625" customWidth="1"/>
  </cols>
  <sheetData>
    <row r="2" spans="1:8" x14ac:dyDescent="0.25">
      <c r="A2" t="s">
        <v>35</v>
      </c>
      <c r="B2" t="s">
        <v>36</v>
      </c>
      <c r="C2" t="s">
        <v>103</v>
      </c>
      <c r="D2" t="s">
        <v>104</v>
      </c>
      <c r="E2" t="s">
        <v>105</v>
      </c>
      <c r="F2" t="s">
        <v>106</v>
      </c>
      <c r="G2" t="s">
        <v>107</v>
      </c>
      <c r="H2" t="s">
        <v>110</v>
      </c>
    </row>
    <row r="3" spans="1:8" ht="15.75" x14ac:dyDescent="0.25">
      <c r="A3" s="57" t="s">
        <v>102</v>
      </c>
      <c r="B3">
        <v>2022</v>
      </c>
      <c r="C3">
        <v>8</v>
      </c>
      <c r="D3">
        <v>3</v>
      </c>
      <c r="E3">
        <v>1</v>
      </c>
      <c r="F3">
        <v>1</v>
      </c>
      <c r="G3">
        <v>2</v>
      </c>
      <c r="H3" s="60">
        <v>0</v>
      </c>
    </row>
    <row r="4" spans="1:8" ht="15.75" x14ac:dyDescent="0.25">
      <c r="A4" s="57" t="s">
        <v>15</v>
      </c>
      <c r="B4">
        <v>2022</v>
      </c>
      <c r="C4">
        <v>8</v>
      </c>
      <c r="D4">
        <v>4</v>
      </c>
      <c r="E4">
        <v>1</v>
      </c>
      <c r="F4">
        <v>1</v>
      </c>
      <c r="G4">
        <v>2</v>
      </c>
      <c r="H4" s="60">
        <v>0</v>
      </c>
    </row>
    <row r="5" spans="1:8" ht="15.75" x14ac:dyDescent="0.25">
      <c r="A5" s="57" t="s">
        <v>16</v>
      </c>
      <c r="B5">
        <v>2022</v>
      </c>
      <c r="C5">
        <v>8</v>
      </c>
      <c r="D5">
        <v>3</v>
      </c>
      <c r="E5">
        <v>1</v>
      </c>
      <c r="F5">
        <v>3</v>
      </c>
      <c r="G5">
        <v>1</v>
      </c>
      <c r="H5" s="60">
        <v>0</v>
      </c>
    </row>
    <row r="6" spans="1:8" ht="15.75" x14ac:dyDescent="0.25">
      <c r="A6" s="57" t="s">
        <v>108</v>
      </c>
      <c r="B6">
        <v>2022</v>
      </c>
      <c r="C6">
        <v>6</v>
      </c>
      <c r="D6">
        <v>3</v>
      </c>
      <c r="E6">
        <v>0</v>
      </c>
      <c r="F6">
        <v>2</v>
      </c>
      <c r="G6">
        <v>1</v>
      </c>
      <c r="H6" s="60">
        <v>0</v>
      </c>
    </row>
    <row r="7" spans="1:8" ht="15.75" x14ac:dyDescent="0.25">
      <c r="A7" s="57" t="s">
        <v>18</v>
      </c>
      <c r="B7">
        <v>2022</v>
      </c>
      <c r="C7">
        <v>10</v>
      </c>
      <c r="D7">
        <v>4</v>
      </c>
      <c r="E7">
        <v>1</v>
      </c>
      <c r="F7">
        <v>2</v>
      </c>
      <c r="G7">
        <v>3</v>
      </c>
      <c r="H7" s="60">
        <v>0</v>
      </c>
    </row>
    <row r="8" spans="1:8" ht="15.75" x14ac:dyDescent="0.25">
      <c r="A8" s="57" t="s">
        <v>109</v>
      </c>
      <c r="B8">
        <v>2022</v>
      </c>
      <c r="C8">
        <v>11</v>
      </c>
      <c r="D8">
        <v>2</v>
      </c>
      <c r="E8">
        <v>3</v>
      </c>
      <c r="F8">
        <v>5</v>
      </c>
      <c r="G8">
        <v>1</v>
      </c>
      <c r="H8" s="60">
        <v>0</v>
      </c>
    </row>
    <row r="9" spans="1:8" ht="15.75" x14ac:dyDescent="0.25">
      <c r="A9" s="57" t="s">
        <v>20</v>
      </c>
      <c r="B9">
        <v>2022</v>
      </c>
      <c r="C9">
        <v>3</v>
      </c>
      <c r="D9">
        <v>1</v>
      </c>
      <c r="E9">
        <v>1</v>
      </c>
      <c r="F9">
        <v>0</v>
      </c>
      <c r="G9">
        <v>1</v>
      </c>
      <c r="H9" s="60">
        <v>0</v>
      </c>
    </row>
    <row r="10" spans="1:8" ht="15.75" x14ac:dyDescent="0.25">
      <c r="A10" s="57" t="s">
        <v>21</v>
      </c>
      <c r="B10">
        <v>2022</v>
      </c>
      <c r="C10">
        <v>4</v>
      </c>
      <c r="D10">
        <v>2</v>
      </c>
      <c r="E10">
        <v>0</v>
      </c>
      <c r="F10">
        <v>1</v>
      </c>
      <c r="G10">
        <v>1</v>
      </c>
      <c r="H10" s="60">
        <v>0</v>
      </c>
    </row>
    <row r="11" spans="1:8" ht="15.75" x14ac:dyDescent="0.25">
      <c r="A11" s="57" t="s">
        <v>22</v>
      </c>
      <c r="B11">
        <v>2022</v>
      </c>
      <c r="C11">
        <v>18</v>
      </c>
      <c r="D11">
        <v>2</v>
      </c>
      <c r="E11">
        <v>8</v>
      </c>
      <c r="F11">
        <v>8</v>
      </c>
      <c r="G11">
        <v>1</v>
      </c>
      <c r="H11" s="60">
        <v>0</v>
      </c>
    </row>
    <row r="12" spans="1:8" ht="15.75" x14ac:dyDescent="0.25">
      <c r="A12" s="57" t="s">
        <v>23</v>
      </c>
      <c r="B12">
        <v>2022</v>
      </c>
      <c r="C12">
        <v>8</v>
      </c>
      <c r="D12">
        <v>6</v>
      </c>
      <c r="E12">
        <v>1</v>
      </c>
      <c r="F12">
        <v>0</v>
      </c>
      <c r="G12">
        <v>1</v>
      </c>
      <c r="H12" s="60">
        <v>0</v>
      </c>
    </row>
    <row r="13" spans="1:8" ht="15.75" x14ac:dyDescent="0.25">
      <c r="A13" s="57" t="s">
        <v>24</v>
      </c>
      <c r="B13">
        <v>2022</v>
      </c>
      <c r="C13">
        <v>8</v>
      </c>
      <c r="D13">
        <v>4</v>
      </c>
      <c r="E13">
        <v>2</v>
      </c>
      <c r="F13">
        <v>0</v>
      </c>
      <c r="G13">
        <v>2</v>
      </c>
      <c r="H13" s="60">
        <v>0</v>
      </c>
    </row>
    <row r="14" spans="1:8" ht="15.75" x14ac:dyDescent="0.25">
      <c r="A14" s="57" t="s">
        <v>25</v>
      </c>
      <c r="B14">
        <v>2022</v>
      </c>
      <c r="C14">
        <v>9</v>
      </c>
      <c r="D14">
        <v>5</v>
      </c>
      <c r="E14">
        <v>2</v>
      </c>
      <c r="F14">
        <v>2</v>
      </c>
      <c r="G14">
        <v>0</v>
      </c>
      <c r="H14" s="60">
        <v>0</v>
      </c>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M38"/>
  <sheetViews>
    <sheetView showGridLines="0" topLeftCell="A9" workbookViewId="0">
      <selection activeCell="G35" sqref="G35"/>
    </sheetView>
  </sheetViews>
  <sheetFormatPr defaultColWidth="9.140625" defaultRowHeight="15" x14ac:dyDescent="0.25"/>
  <cols>
    <col min="1" max="1" width="2" customWidth="1"/>
    <col min="2" max="2" width="20" customWidth="1"/>
    <col min="3" max="3" width="27.7109375" customWidth="1"/>
    <col min="4" max="4" width="21" customWidth="1"/>
    <col min="5" max="5" width="18.42578125" customWidth="1"/>
    <col min="6" max="6" width="17" customWidth="1"/>
    <col min="7" max="8" width="24.5703125" customWidth="1"/>
    <col min="9" max="9" width="22.140625" bestFit="1" customWidth="1"/>
    <col min="10" max="10" width="16.5703125" bestFit="1" customWidth="1"/>
    <col min="11" max="11" width="15.85546875" bestFit="1" customWidth="1"/>
    <col min="12" max="12" width="10.42578125" bestFit="1" customWidth="1"/>
    <col min="13" max="13" width="12.7109375" bestFit="1" customWidth="1"/>
  </cols>
  <sheetData>
    <row r="1" spans="1:8" ht="39" customHeight="1" x14ac:dyDescent="0.25"/>
    <row r="2" spans="1:8" ht="31.5" customHeight="1" x14ac:dyDescent="0.25">
      <c r="B2" s="61" t="s">
        <v>101</v>
      </c>
      <c r="C2" s="61"/>
      <c r="D2" s="61"/>
      <c r="E2" s="61"/>
      <c r="F2" s="61"/>
      <c r="G2" s="61"/>
      <c r="H2" s="61"/>
    </row>
    <row r="3" spans="1:8" ht="13.5" customHeight="1" x14ac:dyDescent="0.25">
      <c r="B3" s="62" t="s">
        <v>99</v>
      </c>
      <c r="C3" s="62"/>
      <c r="D3" s="62"/>
      <c r="E3" s="62"/>
      <c r="F3" s="62"/>
      <c r="G3" s="62"/>
      <c r="H3" s="62"/>
    </row>
    <row r="4" spans="1:8" ht="15.75" x14ac:dyDescent="0.25">
      <c r="A4" s="28"/>
      <c r="B4" s="35">
        <v>2022</v>
      </c>
      <c r="C4" s="63" t="s">
        <v>29</v>
      </c>
      <c r="D4" s="63"/>
      <c r="E4" s="63"/>
      <c r="F4" s="63"/>
      <c r="G4" s="63"/>
      <c r="H4" s="64"/>
    </row>
    <row r="5" spans="1:8" ht="15.75" x14ac:dyDescent="0.25">
      <c r="A5" s="28"/>
      <c r="B5" s="36" t="s">
        <v>27</v>
      </c>
      <c r="C5" s="37" t="s">
        <v>28</v>
      </c>
      <c r="D5" s="38" t="s">
        <v>30</v>
      </c>
      <c r="E5" s="39" t="s">
        <v>31</v>
      </c>
      <c r="F5" s="39" t="s">
        <v>32</v>
      </c>
      <c r="G5" s="39" t="s">
        <v>33</v>
      </c>
      <c r="H5" s="38" t="s">
        <v>100</v>
      </c>
    </row>
    <row r="6" spans="1:8" ht="15.75" x14ac:dyDescent="0.25">
      <c r="A6" s="28"/>
      <c r="B6" s="40" t="str">
        <f>'DATA VALIDATION'!$L27</f>
        <v>Enero  2022</v>
      </c>
      <c r="C6" s="42">
        <v>8</v>
      </c>
      <c r="D6" s="42">
        <v>5</v>
      </c>
      <c r="E6" s="42">
        <v>0</v>
      </c>
      <c r="F6" s="42">
        <v>1</v>
      </c>
      <c r="G6" s="55">
        <v>2</v>
      </c>
      <c r="H6" s="43">
        <v>0</v>
      </c>
    </row>
    <row r="7" spans="1:8" ht="15.75" x14ac:dyDescent="0.25">
      <c r="A7" s="28"/>
      <c r="B7" s="44" t="str">
        <f>'DATA VALIDATION'!$L28</f>
        <v>Febrero 2022</v>
      </c>
      <c r="C7" s="42">
        <v>8</v>
      </c>
      <c r="D7" s="42">
        <v>4</v>
      </c>
      <c r="E7" s="42">
        <v>1</v>
      </c>
      <c r="F7" s="42">
        <v>1</v>
      </c>
      <c r="G7" s="56">
        <v>1</v>
      </c>
      <c r="H7" s="46">
        <v>0</v>
      </c>
    </row>
    <row r="8" spans="1:8" ht="15.75" x14ac:dyDescent="0.25">
      <c r="A8" s="28"/>
      <c r="B8" s="44" t="str">
        <f>'DATA VALIDATION'!$L29</f>
        <v>Marzo 2022</v>
      </c>
      <c r="C8" s="41">
        <v>8</v>
      </c>
      <c r="D8" s="41">
        <v>3</v>
      </c>
      <c r="E8" s="42">
        <v>1</v>
      </c>
      <c r="F8" s="42">
        <v>3</v>
      </c>
      <c r="G8" s="45">
        <v>1</v>
      </c>
      <c r="H8" s="46">
        <v>0</v>
      </c>
    </row>
    <row r="9" spans="1:8" ht="15.75" x14ac:dyDescent="0.25">
      <c r="A9" s="28"/>
      <c r="B9" s="44" t="str">
        <f>'DATA VALIDATION'!$L30</f>
        <v>Abril 2022</v>
      </c>
      <c r="C9" s="58">
        <v>6</v>
      </c>
      <c r="D9" s="58">
        <v>3</v>
      </c>
      <c r="E9" s="58">
        <v>0</v>
      </c>
      <c r="F9" s="58">
        <v>2</v>
      </c>
      <c r="G9" s="59">
        <v>1</v>
      </c>
      <c r="H9" s="46">
        <v>0</v>
      </c>
    </row>
    <row r="10" spans="1:8" ht="15.75" x14ac:dyDescent="0.25">
      <c r="A10" s="28"/>
      <c r="B10" s="44" t="str">
        <f>'DATA VALIDATION'!$L31</f>
        <v>Mayo 2022</v>
      </c>
      <c r="C10" s="58">
        <v>10</v>
      </c>
      <c r="D10" s="58">
        <v>4</v>
      </c>
      <c r="E10" s="58">
        <v>1</v>
      </c>
      <c r="F10" s="58">
        <v>2</v>
      </c>
      <c r="G10" s="59">
        <v>3</v>
      </c>
      <c r="H10" s="46">
        <v>0</v>
      </c>
    </row>
    <row r="11" spans="1:8" ht="15.75" x14ac:dyDescent="0.25">
      <c r="A11" s="28"/>
      <c r="B11" s="44" t="str">
        <f>'DATA VALIDATION'!$L32</f>
        <v>Junio 2022</v>
      </c>
      <c r="C11" s="58">
        <v>11</v>
      </c>
      <c r="D11" s="58">
        <v>2</v>
      </c>
      <c r="E11" s="58">
        <v>3</v>
      </c>
      <c r="F11" s="58">
        <v>5</v>
      </c>
      <c r="G11" s="59">
        <v>1</v>
      </c>
      <c r="H11" s="46">
        <v>0</v>
      </c>
    </row>
    <row r="12" spans="1:8" ht="15.75" x14ac:dyDescent="0.25">
      <c r="A12" s="28"/>
      <c r="B12" s="44" t="str">
        <f>'DATA VALIDATION'!$L33</f>
        <v>Julio 2022</v>
      </c>
      <c r="C12" s="41">
        <v>3</v>
      </c>
      <c r="D12" s="41">
        <v>1</v>
      </c>
      <c r="E12" s="42">
        <v>1</v>
      </c>
      <c r="F12" s="42">
        <v>0</v>
      </c>
      <c r="G12" s="45">
        <v>1</v>
      </c>
      <c r="H12" s="46">
        <v>0</v>
      </c>
    </row>
    <row r="13" spans="1:8" ht="15.75" x14ac:dyDescent="0.25">
      <c r="A13" s="28"/>
      <c r="B13" s="44" t="str">
        <f>'DATA VALIDATION'!$L34</f>
        <v>Agosto 2022</v>
      </c>
      <c r="C13" s="41">
        <v>4</v>
      </c>
      <c r="D13" s="41">
        <v>2</v>
      </c>
      <c r="E13" s="42">
        <v>0</v>
      </c>
      <c r="F13" s="42">
        <v>1</v>
      </c>
      <c r="G13" s="45">
        <v>1</v>
      </c>
      <c r="H13" s="46">
        <v>0</v>
      </c>
    </row>
    <row r="14" spans="1:8" ht="15.75" x14ac:dyDescent="0.25">
      <c r="A14" s="28"/>
      <c r="B14" s="44" t="str">
        <f>'DATA VALIDATION'!$L35</f>
        <v>Septiembre 2022</v>
      </c>
      <c r="C14" s="41">
        <v>18</v>
      </c>
      <c r="D14" s="41">
        <v>2</v>
      </c>
      <c r="E14" s="42">
        <v>8</v>
      </c>
      <c r="F14" s="42">
        <v>8</v>
      </c>
      <c r="G14" s="45">
        <v>1</v>
      </c>
      <c r="H14" s="46">
        <v>0</v>
      </c>
    </row>
    <row r="15" spans="1:8" ht="15.75" x14ac:dyDescent="0.25">
      <c r="A15" s="28"/>
      <c r="B15" s="44" t="str">
        <f>'DATA VALIDATION'!$L36</f>
        <v>Octubre 2022</v>
      </c>
      <c r="C15" s="41">
        <v>8</v>
      </c>
      <c r="D15" s="41">
        <v>6</v>
      </c>
      <c r="E15" s="42">
        <v>1</v>
      </c>
      <c r="F15" s="42">
        <v>0</v>
      </c>
      <c r="G15" s="45">
        <v>1</v>
      </c>
      <c r="H15" s="46">
        <v>0</v>
      </c>
    </row>
    <row r="16" spans="1:8" ht="15.75" x14ac:dyDescent="0.25">
      <c r="A16" s="28"/>
      <c r="B16" s="44" t="str">
        <f>'DATA VALIDATION'!$L37</f>
        <v>Noviembre 2022</v>
      </c>
      <c r="C16" s="41">
        <v>8</v>
      </c>
      <c r="D16" s="41">
        <v>4</v>
      </c>
      <c r="E16" s="42">
        <v>2</v>
      </c>
      <c r="F16" s="42">
        <v>0</v>
      </c>
      <c r="G16" s="45">
        <v>2</v>
      </c>
      <c r="H16" s="46">
        <v>0</v>
      </c>
    </row>
    <row r="17" spans="1:13" ht="15" customHeight="1" x14ac:dyDescent="0.25">
      <c r="A17" s="28"/>
      <c r="B17" s="44" t="str">
        <f>'DATA VALIDATION'!$L38</f>
        <v>Diciembre 2022</v>
      </c>
      <c r="C17" s="41">
        <v>9</v>
      </c>
      <c r="D17" s="41">
        <v>5</v>
      </c>
      <c r="E17" s="42">
        <v>2</v>
      </c>
      <c r="F17" s="42">
        <v>2</v>
      </c>
      <c r="G17" s="45">
        <v>0</v>
      </c>
      <c r="H17" s="46">
        <v>0</v>
      </c>
      <c r="J17" s="34"/>
    </row>
    <row r="18" spans="1:13" ht="20.25" customHeight="1" x14ac:dyDescent="0.25">
      <c r="A18" s="28"/>
      <c r="B18" s="47" t="s">
        <v>34</v>
      </c>
      <c r="C18" s="48"/>
      <c r="D18" s="49"/>
      <c r="E18" s="50"/>
      <c r="F18" s="51"/>
      <c r="G18" s="50"/>
      <c r="H18" s="49"/>
    </row>
    <row r="19" spans="1:13" x14ac:dyDescent="0.25">
      <c r="A19" s="28"/>
      <c r="B19" s="12"/>
      <c r="C19" s="13"/>
      <c r="D19" s="13"/>
      <c r="E19" s="13"/>
      <c r="F19" s="14"/>
      <c r="G19" s="13"/>
      <c r="H19" s="13"/>
    </row>
    <row r="20" spans="1:13" x14ac:dyDescent="0.25">
      <c r="B20" s="12"/>
      <c r="C20" s="13"/>
      <c r="D20" s="13"/>
      <c r="E20" s="13"/>
    </row>
    <row r="21" spans="1:13" x14ac:dyDescent="0.25">
      <c r="B21" s="12"/>
      <c r="C21" s="13"/>
      <c r="D21" s="13"/>
      <c r="E21" s="13"/>
      <c r="F21" s="52" t="s">
        <v>40</v>
      </c>
      <c r="G21" s="53"/>
    </row>
    <row r="22" spans="1:13" x14ac:dyDescent="0.25">
      <c r="B22" s="12"/>
      <c r="C22" s="13"/>
      <c r="D22" s="13"/>
      <c r="E22" s="13"/>
      <c r="F22" s="54"/>
      <c r="G22" s="53"/>
    </row>
    <row r="23" spans="1:13" x14ac:dyDescent="0.25">
      <c r="B23" s="12"/>
      <c r="C23" s="13"/>
      <c r="D23" s="13"/>
      <c r="E23" s="13"/>
      <c r="F23" s="54"/>
      <c r="G23" s="53"/>
    </row>
    <row r="24" spans="1:13" x14ac:dyDescent="0.25">
      <c r="B24" s="12"/>
      <c r="C24" s="13"/>
      <c r="D24" s="13"/>
      <c r="E24" s="13"/>
      <c r="F24" s="54"/>
      <c r="G24" s="53"/>
    </row>
    <row r="25" spans="1:13" x14ac:dyDescent="0.25">
      <c r="B25" s="12"/>
      <c r="C25" s="13"/>
      <c r="D25" s="13"/>
      <c r="E25" s="13"/>
      <c r="F25" s="54"/>
      <c r="G25" s="53"/>
    </row>
    <row r="26" spans="1:13" x14ac:dyDescent="0.25">
      <c r="B26" s="12"/>
      <c r="C26" s="13"/>
      <c r="D26" s="13"/>
      <c r="E26" s="13"/>
      <c r="F26" s="15"/>
      <c r="G26" s="16" t="str">
        <f>IF($F$23=TRUE,B10,"")</f>
        <v/>
      </c>
      <c r="H26" s="16"/>
      <c r="I26" s="16" t="str">
        <f>+IF($F$23=TRUE,C10,"")</f>
        <v/>
      </c>
      <c r="J26" s="16" t="str">
        <f>+IF($F$23=TRUE,D10,"")</f>
        <v/>
      </c>
      <c r="K26" s="16" t="str">
        <f>+IF($F$23=TRUE,E10,"")</f>
        <v/>
      </c>
      <c r="L26" s="16" t="str">
        <f>+IF($F$23=TRUE,F10,"")</f>
        <v/>
      </c>
      <c r="M26" s="16" t="str">
        <f>+IF($F$23=TRUE,G10,"")</f>
        <v/>
      </c>
    </row>
    <row r="27" spans="1:13" x14ac:dyDescent="0.25">
      <c r="B27" s="12"/>
      <c r="C27" s="13"/>
      <c r="D27" s="13"/>
      <c r="E27" s="13"/>
      <c r="F27" s="15"/>
      <c r="G27" s="16" t="str">
        <f>IF($F$23=TRUE,B11,"")</f>
        <v/>
      </c>
      <c r="H27" s="16"/>
      <c r="I27" s="16" t="str">
        <f>+IF($F$23=TRUE,C11,"")</f>
        <v/>
      </c>
      <c r="J27" s="16" t="str">
        <f>+IF($F$23=TRUE,D11,"")</f>
        <v/>
      </c>
      <c r="K27" s="16" t="str">
        <f>+IF($F$23=TRUE,E11,"")</f>
        <v/>
      </c>
      <c r="L27" s="16" t="str">
        <f>+IF($F$23=TRUE,F11,"")</f>
        <v/>
      </c>
      <c r="M27" s="16" t="str">
        <f>+IF($F$23=TRUE,#REF!,"")</f>
        <v/>
      </c>
    </row>
    <row r="28" spans="1:13" x14ac:dyDescent="0.25">
      <c r="B28" s="12"/>
      <c r="C28" s="13"/>
      <c r="D28" s="13"/>
      <c r="E28" s="13"/>
      <c r="F28" s="15"/>
      <c r="G28" s="16" t="str">
        <f>IF($F$24=TRUE,B12,"")</f>
        <v/>
      </c>
      <c r="H28" s="16"/>
      <c r="I28" s="16" t="str">
        <f>+IF($F$24=TRUE,C12,"")</f>
        <v/>
      </c>
      <c r="J28" s="16" t="str">
        <f>+IF($F$24=TRUE,D12,"")</f>
        <v/>
      </c>
      <c r="K28" s="16" t="str">
        <f>+IF($F$24=TRUE,E12,"")</f>
        <v/>
      </c>
      <c r="L28" s="16" t="str">
        <f>+IF($F$24=TRUE,F12,"")</f>
        <v/>
      </c>
      <c r="M28" s="16" t="str">
        <f t="shared" ref="M28:M30" si="0">+IF($F$24=TRUE,G12,"")</f>
        <v/>
      </c>
    </row>
    <row r="29" spans="1:13" x14ac:dyDescent="0.25">
      <c r="B29" s="12"/>
      <c r="C29" s="13"/>
      <c r="D29" s="13"/>
      <c r="E29" s="13"/>
      <c r="F29" s="15"/>
      <c r="G29" s="16" t="str">
        <f>IF($F$24=TRUE,B13,"")</f>
        <v/>
      </c>
      <c r="H29" s="16"/>
      <c r="I29" s="16"/>
      <c r="J29" s="16" t="str">
        <f t="shared" ref="J29:L30" si="1">+IF($F$24=TRUE,D13,"")</f>
        <v/>
      </c>
      <c r="K29" s="16" t="str">
        <f t="shared" si="1"/>
        <v/>
      </c>
      <c r="L29" s="16" t="str">
        <f t="shared" si="1"/>
        <v/>
      </c>
      <c r="M29" s="16" t="str">
        <f t="shared" si="0"/>
        <v/>
      </c>
    </row>
    <row r="30" spans="1:13" x14ac:dyDescent="0.25">
      <c r="B30" s="12"/>
      <c r="C30" s="13"/>
      <c r="D30" s="13"/>
      <c r="E30" s="13"/>
      <c r="F30" s="15"/>
      <c r="G30" s="16" t="str">
        <f>IF($F$24=TRUE,B14,"")</f>
        <v/>
      </c>
      <c r="H30" s="16"/>
      <c r="I30" s="16" t="str">
        <f>+IF($F$24=TRUE,C14,"")</f>
        <v/>
      </c>
      <c r="J30" s="16" t="str">
        <f t="shared" si="1"/>
        <v/>
      </c>
      <c r="K30" s="16" t="str">
        <f t="shared" si="1"/>
        <v/>
      </c>
      <c r="L30" s="16" t="str">
        <f t="shared" si="1"/>
        <v/>
      </c>
      <c r="M30" s="16" t="str">
        <f t="shared" si="0"/>
        <v/>
      </c>
    </row>
    <row r="31" spans="1:13" x14ac:dyDescent="0.25">
      <c r="B31" s="12"/>
      <c r="C31" s="13"/>
      <c r="D31" s="13"/>
      <c r="E31" s="13"/>
      <c r="F31" s="15"/>
      <c r="G31" s="16" t="str">
        <f>IF($F$25=TRUE,B15,"")</f>
        <v/>
      </c>
      <c r="H31" s="16"/>
      <c r="I31" s="16" t="str">
        <f t="shared" ref="I31:L33" si="2">+IF($F$25=TRUE,C15,"")</f>
        <v/>
      </c>
      <c r="J31" s="16" t="str">
        <f t="shared" si="2"/>
        <v/>
      </c>
      <c r="K31" s="16" t="str">
        <f t="shared" si="2"/>
        <v/>
      </c>
      <c r="L31" s="16" t="str">
        <f t="shared" si="2"/>
        <v/>
      </c>
      <c r="M31" s="16" t="str">
        <f t="shared" ref="M31:M33" si="3">+IF($F$25=TRUE,G15,"")</f>
        <v/>
      </c>
    </row>
    <row r="32" spans="1:13" x14ac:dyDescent="0.25">
      <c r="B32" s="12"/>
      <c r="C32" s="13"/>
      <c r="D32" s="13"/>
      <c r="E32" s="13"/>
      <c r="F32" s="15"/>
      <c r="G32" s="16" t="str">
        <f>IF($F$25=TRUE,B16,"")</f>
        <v/>
      </c>
      <c r="H32" s="16"/>
      <c r="I32" s="16" t="str">
        <f t="shared" si="2"/>
        <v/>
      </c>
      <c r="J32" s="16" t="str">
        <f t="shared" si="2"/>
        <v/>
      </c>
      <c r="K32" s="16" t="str">
        <f t="shared" si="2"/>
        <v/>
      </c>
      <c r="L32" s="16" t="str">
        <f t="shared" si="2"/>
        <v/>
      </c>
      <c r="M32" s="16" t="str">
        <f t="shared" si="3"/>
        <v/>
      </c>
    </row>
    <row r="33" spans="2:13" x14ac:dyDescent="0.25">
      <c r="B33" s="12"/>
      <c r="C33" s="13"/>
      <c r="D33" s="13"/>
      <c r="E33" s="13"/>
      <c r="F33" s="15"/>
      <c r="G33" s="16" t="str">
        <f>IF($F$25=TRUE,B17,"")</f>
        <v/>
      </c>
      <c r="H33" s="16"/>
      <c r="I33" s="16" t="str">
        <f t="shared" si="2"/>
        <v/>
      </c>
      <c r="J33" s="16" t="str">
        <f t="shared" si="2"/>
        <v/>
      </c>
      <c r="K33" s="16" t="str">
        <f t="shared" si="2"/>
        <v/>
      </c>
      <c r="L33" s="16" t="str">
        <f t="shared" si="2"/>
        <v/>
      </c>
      <c r="M33" s="16" t="str">
        <f t="shared" si="3"/>
        <v/>
      </c>
    </row>
    <row r="34" spans="2:13" x14ac:dyDescent="0.25">
      <c r="B34" s="12"/>
      <c r="C34" s="13"/>
      <c r="D34" s="13"/>
      <c r="E34" s="13"/>
      <c r="F34" s="15"/>
      <c r="G34" s="16"/>
      <c r="H34" s="16"/>
    </row>
    <row r="35" spans="2:13" x14ac:dyDescent="0.25">
      <c r="B35" s="12"/>
      <c r="C35" s="13"/>
      <c r="D35" s="13"/>
      <c r="E35" s="13"/>
      <c r="F35" s="15"/>
      <c r="G35" s="16"/>
      <c r="H35" s="16"/>
    </row>
    <row r="36" spans="2:13" x14ac:dyDescent="0.25">
      <c r="B36" s="12"/>
      <c r="C36" s="13"/>
      <c r="D36" s="13"/>
      <c r="E36" s="13"/>
      <c r="F36" s="15"/>
      <c r="G36" s="16"/>
      <c r="H36" s="16"/>
    </row>
    <row r="37" spans="2:13" x14ac:dyDescent="0.25">
      <c r="B37" s="9"/>
      <c r="C37" s="9"/>
      <c r="D37" s="9"/>
      <c r="E37" s="9"/>
      <c r="F37" s="9"/>
      <c r="G37" s="9"/>
      <c r="H37" s="9"/>
    </row>
    <row r="38" spans="2:13" x14ac:dyDescent="0.25">
      <c r="B38" s="12"/>
      <c r="C38" s="13"/>
      <c r="D38" s="13"/>
      <c r="E38" s="13"/>
      <c r="F38" s="14"/>
      <c r="G38" s="13"/>
      <c r="H38" s="13"/>
    </row>
  </sheetData>
  <mergeCells count="3">
    <mergeCell ref="B2:H2"/>
    <mergeCell ref="B3:H3"/>
    <mergeCell ref="C4:H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20</xdr:row>
                    <xdr:rowOff>180975</xdr:rowOff>
                  </from>
                  <to>
                    <xdr:col>5</xdr:col>
                    <xdr:colOff>1047750</xdr:colOff>
                    <xdr:row>22</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22</xdr:row>
                    <xdr:rowOff>0</xdr:rowOff>
                  </from>
                  <to>
                    <xdr:col>5</xdr:col>
                    <xdr:colOff>1047750</xdr:colOff>
                    <xdr:row>23</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23</xdr:row>
                    <xdr:rowOff>0</xdr:rowOff>
                  </from>
                  <to>
                    <xdr:col>5</xdr:col>
                    <xdr:colOff>1047750</xdr:colOff>
                    <xdr:row>24</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24</xdr:row>
                    <xdr:rowOff>0</xdr:rowOff>
                  </from>
                  <to>
                    <xdr:col>5</xdr:col>
                    <xdr:colOff>1047750</xdr:colOff>
                    <xdr:row>25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VALIDATION'!$I$27:$I$38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6" workbookViewId="0">
      <selection activeCell="I28" sqref="I28"/>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customWidth="1"/>
  </cols>
  <sheetData>
    <row r="3" spans="2:21" ht="15.75" thickBot="1" x14ac:dyDescent="0.3"/>
    <row r="4" spans="2:21" ht="28.5" thickBot="1" x14ac:dyDescent="0.3">
      <c r="U4" s="10" t="s">
        <v>11</v>
      </c>
    </row>
    <row r="5" spans="2:21" x14ac:dyDescent="0.25">
      <c r="B5" s="65" t="s">
        <v>77</v>
      </c>
      <c r="C5" s="65"/>
      <c r="D5" s="17"/>
      <c r="E5" s="18">
        <v>41640</v>
      </c>
      <c r="H5" s="16">
        <v>4</v>
      </c>
      <c r="U5" s="31">
        <v>42736</v>
      </c>
    </row>
    <row r="6" spans="2:21" ht="45" x14ac:dyDescent="0.25">
      <c r="B6" s="27" t="s">
        <v>0</v>
      </c>
      <c r="C6" s="27">
        <v>15</v>
      </c>
      <c r="E6" s="19">
        <v>44196</v>
      </c>
      <c r="H6" s="23" t="s">
        <v>12</v>
      </c>
      <c r="I6" s="23" t="s">
        <v>28</v>
      </c>
      <c r="J6" s="24" t="s">
        <v>30</v>
      </c>
      <c r="K6" s="24" t="s">
        <v>31</v>
      </c>
      <c r="L6" s="24" t="s">
        <v>32</v>
      </c>
      <c r="M6" s="24" t="s">
        <v>33</v>
      </c>
      <c r="O6" s="26" t="s">
        <v>44</v>
      </c>
      <c r="P6" s="26" t="s">
        <v>45</v>
      </c>
      <c r="U6" s="31">
        <v>42744</v>
      </c>
    </row>
    <row r="7" spans="2:21" x14ac:dyDescent="0.25">
      <c r="B7" s="27" t="s">
        <v>2</v>
      </c>
      <c r="C7" s="27">
        <v>3</v>
      </c>
      <c r="E7" s="20"/>
      <c r="H7" s="16" t="str">
        <f>IF($H$5=1,INDEX($L$27:$L$38,1,0),IF($H$5=2,INDEX($L$27:$L$38,4,0),IF($H$5=3,INDEX($L$27:$L$38,7,0),IF($H$5=4,INDEX($L$27:$L$38,10,0)))))</f>
        <v>Octubre 2022</v>
      </c>
      <c r="I7" s="16">
        <f>VLOOKUP($H7,TRANSPARENCIA!$B$5:$G$17,2,FALSE)</f>
        <v>8</v>
      </c>
      <c r="J7" s="16">
        <f>VLOOKUP($H7,TRANSPARENCIA!$B$5:$G$17,3,FALSE)</f>
        <v>6</v>
      </c>
      <c r="K7" s="16">
        <f>VLOOKUP($H7,TRANSPARENCIA!$B$5:$G$17,4,FALSE)</f>
        <v>1</v>
      </c>
      <c r="L7" s="16">
        <f>VLOOKUP($H7,TRANSPARENCIA!$B$5:$G$17,5,FALSE)</f>
        <v>0</v>
      </c>
      <c r="M7" s="16">
        <f>VLOOKUP($H7,TRANSPARENCIA!$B$5:$G$17,6,FALSE)</f>
        <v>1</v>
      </c>
      <c r="O7" s="11" t="s">
        <v>2</v>
      </c>
      <c r="P7" s="11" t="s">
        <v>65</v>
      </c>
      <c r="U7" s="31">
        <v>42756</v>
      </c>
    </row>
    <row r="8" spans="2:21" x14ac:dyDescent="0.25">
      <c r="B8" s="27" t="s">
        <v>13</v>
      </c>
      <c r="C8" s="27">
        <v>3</v>
      </c>
      <c r="E8" s="20"/>
      <c r="H8" s="16" t="str">
        <f>IF($H$5=1,INDEX($L$27:$L$38,2,0),IF($H$5=2,INDEX($L$27:$L$38,5,0),IF($H$5=3,INDEX($L$27:$L$38,8,0),IF($H$5=4,INDEX($L$27:$L$38,11,0)))))</f>
        <v>Noviembre 2022</v>
      </c>
      <c r="I8" s="16">
        <f>VLOOKUP($H8,TRANSPARENCIA!$B$5:$G$17,2,FALSE)</f>
        <v>8</v>
      </c>
      <c r="J8" s="16">
        <f>VLOOKUP($H8,TRANSPARENCIA!$B$5:$G$17,3,FALSE)</f>
        <v>4</v>
      </c>
      <c r="K8" s="16">
        <f>VLOOKUP($H8,TRANSPARENCIA!$B$5:$G$17,4,FALSE)</f>
        <v>2</v>
      </c>
      <c r="L8" s="16">
        <f>VLOOKUP($H8,TRANSPARENCIA!$B$5:$G$17,5,FALSE)</f>
        <v>0</v>
      </c>
      <c r="M8" s="16">
        <f>VLOOKUP($H8,TRANSPARENCIA!$B$5:$G$17,6,FALSE)</f>
        <v>2</v>
      </c>
      <c r="O8" s="11" t="s">
        <v>0</v>
      </c>
      <c r="P8" s="11" t="s">
        <v>42</v>
      </c>
      <c r="U8" s="31">
        <v>42765</v>
      </c>
    </row>
    <row r="9" spans="2:21" x14ac:dyDescent="0.25">
      <c r="B9" s="27" t="s">
        <v>3</v>
      </c>
      <c r="C9" s="27">
        <v>5</v>
      </c>
      <c r="E9" s="20"/>
      <c r="H9" s="16" t="str">
        <f>IF($H$5=1,INDEX($L$27:$L$38,3,0),IF($H$5=2,INDEX($L$27:$L$38,6,0),IF($H$5=3,INDEX($L$27:$L$38,9,0),IF($H$5=4,INDEX($L$27:$L$38,12,0)))))</f>
        <v>Diciembre 2022</v>
      </c>
      <c r="I9" s="16">
        <f>VLOOKUP($H9,TRANSPARENCIA!$B$5:$G$17,2,FALSE)</f>
        <v>9</v>
      </c>
      <c r="J9" s="16">
        <f>VLOOKUP($H9,TRANSPARENCIA!$B$5:$G$17,3,FALSE)</f>
        <v>5</v>
      </c>
      <c r="K9" s="16">
        <f>VLOOKUP($H9,TRANSPARENCIA!$B$5:$G$17,4,FALSE)</f>
        <v>2</v>
      </c>
      <c r="L9" s="16">
        <f>VLOOKUP($H9,TRANSPARENCIA!$B$5:$G$17,5,FALSE)</f>
        <v>2</v>
      </c>
      <c r="M9" s="16">
        <f>VLOOKUP($H9,TRANSPARENCIA!$B$5:$G$17,6,FALSE)</f>
        <v>0</v>
      </c>
      <c r="O9" s="11" t="s">
        <v>1</v>
      </c>
      <c r="P9" s="11" t="s">
        <v>43</v>
      </c>
      <c r="U9" s="31">
        <v>42762</v>
      </c>
    </row>
    <row r="10" spans="2:21" x14ac:dyDescent="0.25">
      <c r="B10" s="27" t="s">
        <v>83</v>
      </c>
      <c r="C10" s="27">
        <v>5</v>
      </c>
      <c r="E10" s="20"/>
      <c r="H10" s="16" t="str">
        <f>IF(TRANSPARENCIA!$F$23=TRUE,TRANSPARENCIA!B9,"")</f>
        <v/>
      </c>
      <c r="I10" s="16" t="str">
        <f>+IF(TRANSPARENCIA!$F$23=TRUE,TRANSPARENCIA!C9,"")</f>
        <v/>
      </c>
      <c r="J10" s="16" t="str">
        <f>+IF(TRANSPARENCIA!$F$23=TRUE,TRANSPARENCIA!D9,"")</f>
        <v/>
      </c>
      <c r="K10" s="16" t="str">
        <f>+IF(TRANSPARENCIA!$F$23=TRUE,TRANSPARENCIA!E9,"")</f>
        <v/>
      </c>
      <c r="L10" s="16" t="str">
        <f>+IF(TRANSPARENCIA!$F$23=TRUE,TRANSPARENCIA!F9,"")</f>
        <v/>
      </c>
      <c r="M10" s="16" t="str">
        <f>+IF(TRANSPARENCIA!$F$23=TRUE,TRANSPARENCIA!G9,"")</f>
        <v/>
      </c>
      <c r="O10" s="11" t="s">
        <v>3</v>
      </c>
      <c r="P10" s="11" t="s">
        <v>43</v>
      </c>
      <c r="U10" s="31">
        <v>42838</v>
      </c>
    </row>
    <row r="11" spans="2:21" x14ac:dyDescent="0.25">
      <c r="B11" s="27" t="s">
        <v>46</v>
      </c>
      <c r="C11" s="27">
        <v>5</v>
      </c>
      <c r="E11" s="20"/>
      <c r="O11" s="11" t="s">
        <v>41</v>
      </c>
      <c r="P11" s="11" t="s">
        <v>42</v>
      </c>
      <c r="U11" s="31">
        <v>42839</v>
      </c>
    </row>
    <row r="12" spans="2:21" x14ac:dyDescent="0.25">
      <c r="B12" s="27" t="s">
        <v>75</v>
      </c>
      <c r="C12" s="27">
        <v>5</v>
      </c>
      <c r="E12" s="20"/>
      <c r="U12" s="31">
        <v>42856</v>
      </c>
    </row>
    <row r="13" spans="2:21" x14ac:dyDescent="0.25">
      <c r="B13" s="27" t="s">
        <v>69</v>
      </c>
      <c r="C13" s="27">
        <v>5</v>
      </c>
      <c r="D13" s="21"/>
      <c r="E13" s="22"/>
      <c r="U13" s="31">
        <v>42901</v>
      </c>
    </row>
    <row r="14" spans="2:21" x14ac:dyDescent="0.25">
      <c r="B14" s="27" t="s">
        <v>66</v>
      </c>
      <c r="C14" s="27">
        <v>5</v>
      </c>
      <c r="U14" s="31"/>
    </row>
    <row r="15" spans="2:21" x14ac:dyDescent="0.25">
      <c r="B15" s="27" t="s">
        <v>71</v>
      </c>
      <c r="C15" s="27">
        <v>5</v>
      </c>
      <c r="U15" s="31"/>
    </row>
    <row r="16" spans="2:21" x14ac:dyDescent="0.25">
      <c r="B16" s="27" t="s">
        <v>72</v>
      </c>
      <c r="C16" s="27">
        <v>5</v>
      </c>
      <c r="U16" s="31"/>
    </row>
    <row r="17" spans="2:21" x14ac:dyDescent="0.25">
      <c r="B17" s="27" t="s">
        <v>70</v>
      </c>
      <c r="C17" s="27">
        <v>5</v>
      </c>
      <c r="U17" s="31"/>
    </row>
    <row r="18" spans="2:21" x14ac:dyDescent="0.25">
      <c r="B18" s="27" t="s">
        <v>73</v>
      </c>
      <c r="C18" s="27">
        <v>5</v>
      </c>
      <c r="U18" s="31"/>
    </row>
    <row r="19" spans="2:21" x14ac:dyDescent="0.25">
      <c r="B19" s="27" t="s">
        <v>68</v>
      </c>
      <c r="C19" s="27">
        <v>5</v>
      </c>
      <c r="U19" s="31"/>
    </row>
    <row r="20" spans="2:21" x14ac:dyDescent="0.25">
      <c r="B20" s="27" t="s">
        <v>67</v>
      </c>
      <c r="C20" s="27">
        <v>5</v>
      </c>
      <c r="U20" s="31">
        <v>42963</v>
      </c>
    </row>
    <row r="21" spans="2:21" x14ac:dyDescent="0.25">
      <c r="B21" s="27" t="s">
        <v>76</v>
      </c>
      <c r="C21" s="27">
        <v>5</v>
      </c>
      <c r="U21" s="31">
        <v>43002</v>
      </c>
    </row>
    <row r="22" spans="2:21" x14ac:dyDescent="0.25">
      <c r="B22" s="27" t="s">
        <v>74</v>
      </c>
      <c r="C22" s="27">
        <v>5</v>
      </c>
      <c r="U22" s="31">
        <v>43045</v>
      </c>
    </row>
    <row r="23" spans="2:21" x14ac:dyDescent="0.25">
      <c r="U23" s="31">
        <v>43094</v>
      </c>
    </row>
    <row r="24" spans="2:21" x14ac:dyDescent="0.25">
      <c r="B24" t="s">
        <v>9</v>
      </c>
      <c r="U24" s="31">
        <v>43102</v>
      </c>
    </row>
    <row r="25" spans="2:21" x14ac:dyDescent="0.25">
      <c r="B25" s="1">
        <v>41760</v>
      </c>
      <c r="C25" t="s">
        <v>10</v>
      </c>
      <c r="L25">
        <f>+TRANSPARENCIA!B4</f>
        <v>2022</v>
      </c>
      <c r="O25" s="33" t="s">
        <v>78</v>
      </c>
      <c r="U25" s="31">
        <v>43106</v>
      </c>
    </row>
    <row r="26" spans="2:21" x14ac:dyDescent="0.25">
      <c r="E26" s="8" t="s">
        <v>35</v>
      </c>
      <c r="F26" s="8" t="s">
        <v>36</v>
      </c>
      <c r="G26" s="8" t="s">
        <v>37</v>
      </c>
      <c r="I26" s="8" t="s">
        <v>36</v>
      </c>
      <c r="O26" s="5" t="s">
        <v>51</v>
      </c>
      <c r="U26" s="31">
        <v>43121</v>
      </c>
    </row>
    <row r="27" spans="2:21" x14ac:dyDescent="0.25">
      <c r="E27" t="s">
        <v>14</v>
      </c>
      <c r="F27">
        <v>2014</v>
      </c>
      <c r="G27" t="str">
        <f>E27&amp;" "&amp;F27</f>
        <v>Enero  2014</v>
      </c>
      <c r="I27">
        <v>2014</v>
      </c>
      <c r="L27" t="str">
        <f>+E27&amp;" "&amp;$L$25</f>
        <v>Enero  2022</v>
      </c>
      <c r="O27" s="5" t="s">
        <v>52</v>
      </c>
      <c r="U27" s="31">
        <v>43129</v>
      </c>
    </row>
    <row r="28" spans="2:21" x14ac:dyDescent="0.25">
      <c r="B28">
        <v>1</v>
      </c>
      <c r="C28" t="s">
        <v>14</v>
      </c>
      <c r="E28" t="s">
        <v>15</v>
      </c>
      <c r="F28">
        <v>2014</v>
      </c>
      <c r="G28" t="str">
        <f t="shared" ref="G28:G91" si="0">E28&amp;" "&amp;F28</f>
        <v>Febrero 2014</v>
      </c>
      <c r="I28">
        <v>2015</v>
      </c>
      <c r="L28" t="str">
        <f t="shared" ref="L28:L38" si="1">+E28&amp;" "&amp;$L$25</f>
        <v>Febrero 2022</v>
      </c>
      <c r="O28" s="5" t="s">
        <v>64</v>
      </c>
      <c r="U28" s="31">
        <v>43158</v>
      </c>
    </row>
    <row r="29" spans="2:21" x14ac:dyDescent="0.25">
      <c r="B29">
        <v>2</v>
      </c>
      <c r="C29" t="s">
        <v>15</v>
      </c>
      <c r="E29" t="s">
        <v>16</v>
      </c>
      <c r="F29">
        <v>2014</v>
      </c>
      <c r="G29" t="str">
        <f t="shared" si="0"/>
        <v>Marzo 2014</v>
      </c>
      <c r="I29">
        <v>2016</v>
      </c>
      <c r="L29" t="str">
        <f t="shared" si="1"/>
        <v>Marzo 2022</v>
      </c>
      <c r="O29" s="5" t="s">
        <v>53</v>
      </c>
      <c r="U29" s="31">
        <v>43188</v>
      </c>
    </row>
    <row r="30" spans="2:21" x14ac:dyDescent="0.25">
      <c r="B30">
        <v>3</v>
      </c>
      <c r="C30" t="s">
        <v>16</v>
      </c>
      <c r="E30" t="s">
        <v>17</v>
      </c>
      <c r="F30">
        <v>2014</v>
      </c>
      <c r="G30" t="str">
        <f t="shared" si="0"/>
        <v>Abril 2014</v>
      </c>
      <c r="I30">
        <v>2017</v>
      </c>
      <c r="L30" t="str">
        <f t="shared" si="1"/>
        <v>Abril 2022</v>
      </c>
      <c r="O30" s="5" t="s">
        <v>54</v>
      </c>
      <c r="U30" s="31">
        <v>43189</v>
      </c>
    </row>
    <row r="31" spans="2:21" x14ac:dyDescent="0.25">
      <c r="B31">
        <v>4</v>
      </c>
      <c r="C31" t="s">
        <v>17</v>
      </c>
      <c r="E31" t="s">
        <v>18</v>
      </c>
      <c r="F31">
        <v>2014</v>
      </c>
      <c r="G31" t="str">
        <f t="shared" si="0"/>
        <v>Mayo 2014</v>
      </c>
      <c r="I31">
        <v>2018</v>
      </c>
      <c r="L31" t="str">
        <f t="shared" si="1"/>
        <v>Mayo 2022</v>
      </c>
      <c r="O31" s="25" t="s">
        <v>55</v>
      </c>
      <c r="U31" s="31">
        <v>43220</v>
      </c>
    </row>
    <row r="32" spans="2:21" x14ac:dyDescent="0.25">
      <c r="B32">
        <v>5</v>
      </c>
      <c r="C32" t="s">
        <v>18</v>
      </c>
      <c r="E32" t="s">
        <v>19</v>
      </c>
      <c r="F32">
        <v>2014</v>
      </c>
      <c r="G32" t="str">
        <f t="shared" si="0"/>
        <v>Junio 2014</v>
      </c>
      <c r="I32">
        <v>2019</v>
      </c>
      <c r="L32" t="str">
        <f t="shared" si="1"/>
        <v>Junio 2022</v>
      </c>
      <c r="O32" s="5" t="s">
        <v>59</v>
      </c>
      <c r="U32" s="31">
        <v>43251</v>
      </c>
    </row>
    <row r="33" spans="2:21" x14ac:dyDescent="0.25">
      <c r="B33">
        <v>6</v>
      </c>
      <c r="C33" t="s">
        <v>19</v>
      </c>
      <c r="E33" t="s">
        <v>20</v>
      </c>
      <c r="F33">
        <v>2014</v>
      </c>
      <c r="G33" t="str">
        <f t="shared" si="0"/>
        <v>Julio 2014</v>
      </c>
      <c r="I33">
        <v>2020</v>
      </c>
      <c r="L33" t="str">
        <f t="shared" si="1"/>
        <v>Julio 2022</v>
      </c>
      <c r="O33" s="5" t="s">
        <v>56</v>
      </c>
      <c r="R33" s="30" t="s">
        <v>50</v>
      </c>
      <c r="U33" s="31">
        <v>43328</v>
      </c>
    </row>
    <row r="34" spans="2:21" x14ac:dyDescent="0.25">
      <c r="B34">
        <v>7</v>
      </c>
      <c r="C34" t="s">
        <v>20</v>
      </c>
      <c r="E34" t="s">
        <v>21</v>
      </c>
      <c r="F34">
        <v>2014</v>
      </c>
      <c r="G34" t="str">
        <f t="shared" si="0"/>
        <v>Agosto 2014</v>
      </c>
      <c r="I34">
        <v>2021</v>
      </c>
      <c r="L34" t="str">
        <f t="shared" si="1"/>
        <v>Agosto 2022</v>
      </c>
      <c r="O34" s="5" t="s">
        <v>57</v>
      </c>
      <c r="R34" s="5" t="s">
        <v>51</v>
      </c>
      <c r="U34" s="32">
        <v>43367</v>
      </c>
    </row>
    <row r="35" spans="2:21" x14ac:dyDescent="0.25">
      <c r="B35">
        <v>8</v>
      </c>
      <c r="C35" t="s">
        <v>21</v>
      </c>
      <c r="E35" t="s">
        <v>22</v>
      </c>
      <c r="F35">
        <v>2014</v>
      </c>
      <c r="G35" t="str">
        <f t="shared" si="0"/>
        <v>Septiembre 2014</v>
      </c>
      <c r="I35">
        <v>2022</v>
      </c>
      <c r="L35" t="str">
        <f t="shared" si="1"/>
        <v>Septiembre 2022</v>
      </c>
      <c r="O35" s="5" t="s">
        <v>58</v>
      </c>
      <c r="R35" s="5" t="s">
        <v>52</v>
      </c>
      <c r="U35" s="31">
        <v>43409</v>
      </c>
    </row>
    <row r="36" spans="2:21" x14ac:dyDescent="0.25">
      <c r="B36">
        <v>9</v>
      </c>
      <c r="C36" t="s">
        <v>22</v>
      </c>
      <c r="E36" t="s">
        <v>23</v>
      </c>
      <c r="F36">
        <v>2014</v>
      </c>
      <c r="G36" t="str">
        <f t="shared" si="0"/>
        <v>Octubre 2014</v>
      </c>
      <c r="I36">
        <v>2023</v>
      </c>
      <c r="L36" t="str">
        <f t="shared" si="1"/>
        <v>Octubre 2022</v>
      </c>
      <c r="O36" s="5" t="s">
        <v>60</v>
      </c>
      <c r="R36" s="5" t="s">
        <v>64</v>
      </c>
      <c r="U36" s="31">
        <v>43458</v>
      </c>
    </row>
    <row r="37" spans="2:21" x14ac:dyDescent="0.25">
      <c r="B37">
        <v>10</v>
      </c>
      <c r="C37" t="s">
        <v>23</v>
      </c>
      <c r="E37" t="s">
        <v>24</v>
      </c>
      <c r="F37">
        <v>2014</v>
      </c>
      <c r="G37" t="str">
        <f t="shared" si="0"/>
        <v>Noviembre 2014</v>
      </c>
      <c r="I37">
        <v>2024</v>
      </c>
      <c r="L37" t="str">
        <f t="shared" si="1"/>
        <v>Noviembre 2022</v>
      </c>
      <c r="O37" s="5" t="s">
        <v>61</v>
      </c>
      <c r="R37" s="5" t="s">
        <v>53</v>
      </c>
      <c r="U37" s="31">
        <v>43459</v>
      </c>
    </row>
    <row r="38" spans="2:21" x14ac:dyDescent="0.25">
      <c r="B38">
        <v>11</v>
      </c>
      <c r="C38" t="s">
        <v>24</v>
      </c>
      <c r="E38" t="s">
        <v>25</v>
      </c>
      <c r="F38">
        <v>2014</v>
      </c>
      <c r="G38" t="str">
        <f t="shared" si="0"/>
        <v>Diciembre 2014</v>
      </c>
      <c r="I38">
        <v>2025</v>
      </c>
      <c r="L38" t="str">
        <f t="shared" si="1"/>
        <v>Diciembre 2022</v>
      </c>
      <c r="O38" s="5" t="s">
        <v>62</v>
      </c>
      <c r="R38" s="5" t="s">
        <v>54</v>
      </c>
      <c r="U38" s="31">
        <v>43465</v>
      </c>
    </row>
    <row r="39" spans="2:21" x14ac:dyDescent="0.25">
      <c r="B39">
        <v>12</v>
      </c>
      <c r="C39" t="s">
        <v>25</v>
      </c>
      <c r="E39" t="s">
        <v>14</v>
      </c>
      <c r="F39">
        <v>2015</v>
      </c>
      <c r="G39" t="str">
        <f t="shared" si="0"/>
        <v>Enero  2015</v>
      </c>
      <c r="O39" t="s">
        <v>63</v>
      </c>
      <c r="R39" s="29"/>
      <c r="U39" s="31">
        <v>43466</v>
      </c>
    </row>
    <row r="40" spans="2:21" x14ac:dyDescent="0.25">
      <c r="E40" t="s">
        <v>15</v>
      </c>
      <c r="F40">
        <v>2015</v>
      </c>
      <c r="G40" t="str">
        <f t="shared" si="0"/>
        <v>Febrero 2015</v>
      </c>
      <c r="O40" s="5" t="s">
        <v>79</v>
      </c>
      <c r="R40" s="25" t="s">
        <v>48</v>
      </c>
      <c r="U40" s="31">
        <v>43471</v>
      </c>
    </row>
    <row r="41" spans="2:21" x14ac:dyDescent="0.25">
      <c r="E41" t="s">
        <v>16</v>
      </c>
      <c r="F41">
        <v>2015</v>
      </c>
      <c r="G41" t="str">
        <f t="shared" si="0"/>
        <v>Marzo 2015</v>
      </c>
      <c r="R41" s="25" t="s">
        <v>55</v>
      </c>
      <c r="U41" s="31">
        <v>43486</v>
      </c>
    </row>
    <row r="42" spans="2:21" x14ac:dyDescent="0.25">
      <c r="E42" t="s">
        <v>17</v>
      </c>
      <c r="F42">
        <v>2015</v>
      </c>
      <c r="G42" t="str">
        <f t="shared" si="0"/>
        <v>Abril 2015</v>
      </c>
      <c r="R42" s="5" t="s">
        <v>59</v>
      </c>
      <c r="U42" s="31">
        <v>43491</v>
      </c>
    </row>
    <row r="43" spans="2:21" x14ac:dyDescent="0.25">
      <c r="E43" t="s">
        <v>18</v>
      </c>
      <c r="F43">
        <v>2015</v>
      </c>
      <c r="G43" t="str">
        <f t="shared" si="0"/>
        <v>Mayo 2015</v>
      </c>
      <c r="O43" s="33" t="s">
        <v>82</v>
      </c>
      <c r="R43" s="5" t="s">
        <v>56</v>
      </c>
      <c r="U43" s="31"/>
    </row>
    <row r="44" spans="2:21" x14ac:dyDescent="0.25">
      <c r="E44" t="s">
        <v>19</v>
      </c>
      <c r="F44">
        <v>2015</v>
      </c>
      <c r="G44" t="str">
        <f t="shared" si="0"/>
        <v>Junio 2015</v>
      </c>
      <c r="O44" t="s">
        <v>80</v>
      </c>
      <c r="R44" s="5" t="s">
        <v>57</v>
      </c>
      <c r="U44" s="31"/>
    </row>
    <row r="45" spans="2:21" x14ac:dyDescent="0.25">
      <c r="E45" t="s">
        <v>20</v>
      </c>
      <c r="F45">
        <v>2015</v>
      </c>
      <c r="G45" t="str">
        <f t="shared" si="0"/>
        <v>Julio 2015</v>
      </c>
      <c r="O45" t="s">
        <v>13</v>
      </c>
      <c r="R45" s="5" t="s">
        <v>58</v>
      </c>
      <c r="U45" s="31"/>
    </row>
    <row r="46" spans="2:21" x14ac:dyDescent="0.25">
      <c r="E46" t="s">
        <v>21</v>
      </c>
      <c r="F46">
        <v>2015</v>
      </c>
      <c r="G46" t="str">
        <f t="shared" si="0"/>
        <v>Agosto 2015</v>
      </c>
      <c r="O46" t="s">
        <v>81</v>
      </c>
      <c r="R46" s="5"/>
      <c r="U46" s="31"/>
    </row>
    <row r="47" spans="2:21" x14ac:dyDescent="0.25">
      <c r="E47" t="s">
        <v>22</v>
      </c>
      <c r="F47">
        <v>2015</v>
      </c>
      <c r="G47" t="str">
        <f t="shared" si="0"/>
        <v>Septiembre 2015</v>
      </c>
      <c r="O47" t="s">
        <v>4</v>
      </c>
      <c r="R47" s="5" t="s">
        <v>49</v>
      </c>
      <c r="U47" s="31"/>
    </row>
    <row r="48" spans="2:21" x14ac:dyDescent="0.25">
      <c r="E48" t="s">
        <v>23</v>
      </c>
      <c r="F48">
        <v>2015</v>
      </c>
      <c r="G48" t="str">
        <f t="shared" si="0"/>
        <v>Octubre 2015</v>
      </c>
      <c r="R48" s="5" t="s">
        <v>60</v>
      </c>
      <c r="U48" s="31"/>
    </row>
    <row r="49" spans="5:18" x14ac:dyDescent="0.25">
      <c r="E49" t="s">
        <v>24</v>
      </c>
      <c r="F49">
        <v>2015</v>
      </c>
      <c r="G49" t="str">
        <f t="shared" si="0"/>
        <v>Noviembre 2015</v>
      </c>
      <c r="R49" s="5" t="s">
        <v>61</v>
      </c>
    </row>
    <row r="50" spans="5:18" x14ac:dyDescent="0.25">
      <c r="E50" t="s">
        <v>25</v>
      </c>
      <c r="F50">
        <v>2015</v>
      </c>
      <c r="G50" t="str">
        <f t="shared" si="0"/>
        <v>Diciembre 2015</v>
      </c>
      <c r="R50" s="5" t="s">
        <v>62</v>
      </c>
    </row>
    <row r="51" spans="5:18" x14ac:dyDescent="0.25">
      <c r="E51" t="s">
        <v>14</v>
      </c>
      <c r="F51">
        <v>2016</v>
      </c>
      <c r="G51" t="str">
        <f t="shared" si="0"/>
        <v>Enero  2016</v>
      </c>
      <c r="R51" t="s">
        <v>63</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7"/>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8.5703125" bestFit="1" customWidth="1"/>
    <col min="4" max="4" width="14.7109375" bestFit="1" customWidth="1"/>
    <col min="5" max="5" width="8.28515625" bestFit="1" customWidth="1"/>
    <col min="6" max="6" width="5.85546875" bestFit="1" customWidth="1"/>
    <col min="7" max="7" width="10.85546875" bestFit="1" customWidth="1"/>
    <col min="8" max="8" width="14" bestFit="1" customWidth="1"/>
    <col min="9" max="9" width="10.42578125" bestFit="1" customWidth="1"/>
    <col min="10" max="10" width="13.57031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D4" t="s">
        <v>39</v>
      </c>
      <c r="E4" t="s">
        <v>84</v>
      </c>
      <c r="F4" t="s">
        <v>85</v>
      </c>
      <c r="G4" t="s">
        <v>93</v>
      </c>
      <c r="H4" t="s">
        <v>97</v>
      </c>
      <c r="I4" t="s">
        <v>94</v>
      </c>
      <c r="J4" t="s">
        <v>98</v>
      </c>
      <c r="K4" t="s">
        <v>6</v>
      </c>
    </row>
    <row r="5" spans="1:11" x14ac:dyDescent="0.25">
      <c r="A5" s="2" t="s">
        <v>5</v>
      </c>
      <c r="B5" t="s">
        <v>4</v>
      </c>
      <c r="C5" t="s">
        <v>13</v>
      </c>
      <c r="E5" t="s">
        <v>4</v>
      </c>
      <c r="G5" t="s">
        <v>4</v>
      </c>
      <c r="I5" t="s">
        <v>4</v>
      </c>
    </row>
    <row r="6" spans="1:11" x14ac:dyDescent="0.25">
      <c r="A6" s="6" t="s">
        <v>95</v>
      </c>
      <c r="B6" s="3"/>
      <c r="C6" s="3"/>
      <c r="D6" s="3"/>
      <c r="E6" s="3"/>
      <c r="F6" s="3"/>
      <c r="G6" s="3"/>
      <c r="H6" s="3"/>
      <c r="I6" s="3"/>
      <c r="J6" s="3"/>
      <c r="K6" s="3"/>
    </row>
    <row r="7" spans="1:11" x14ac:dyDescent="0.25">
      <c r="A7" s="4"/>
      <c r="B7" s="3"/>
      <c r="C7" s="3">
        <v>11</v>
      </c>
      <c r="D7" s="3">
        <v>11</v>
      </c>
      <c r="E7" s="3"/>
      <c r="F7" s="3"/>
      <c r="G7" s="3"/>
      <c r="H7" s="3"/>
      <c r="I7" s="3"/>
      <c r="J7" s="3"/>
      <c r="K7" s="3">
        <v>11</v>
      </c>
    </row>
    <row r="8" spans="1:11" x14ac:dyDescent="0.25">
      <c r="A8" s="4" t="s">
        <v>30</v>
      </c>
      <c r="B8" s="3">
        <v>6</v>
      </c>
      <c r="C8" s="3"/>
      <c r="D8" s="3">
        <v>6</v>
      </c>
      <c r="E8" s="3"/>
      <c r="F8" s="3"/>
      <c r="G8" s="3"/>
      <c r="H8" s="3"/>
      <c r="I8" s="3"/>
      <c r="J8" s="3"/>
      <c r="K8" s="3">
        <v>6</v>
      </c>
    </row>
    <row r="9" spans="1:11" x14ac:dyDescent="0.25">
      <c r="A9" s="4" t="s">
        <v>47</v>
      </c>
      <c r="B9" s="3">
        <v>12</v>
      </c>
      <c r="C9" s="3"/>
      <c r="D9" s="3">
        <v>12</v>
      </c>
      <c r="E9" s="3"/>
      <c r="F9" s="3"/>
      <c r="G9" s="3">
        <v>1</v>
      </c>
      <c r="H9" s="3">
        <v>1</v>
      </c>
      <c r="I9" s="3">
        <v>1</v>
      </c>
      <c r="J9" s="3">
        <v>1</v>
      </c>
      <c r="K9" s="3">
        <v>14</v>
      </c>
    </row>
    <row r="10" spans="1:11" x14ac:dyDescent="0.25">
      <c r="A10" s="6" t="s">
        <v>96</v>
      </c>
      <c r="B10" s="3">
        <v>18</v>
      </c>
      <c r="C10" s="3">
        <v>11</v>
      </c>
      <c r="D10" s="3">
        <v>29</v>
      </c>
      <c r="E10" s="3"/>
      <c r="F10" s="3"/>
      <c r="G10" s="3">
        <v>1</v>
      </c>
      <c r="H10" s="3">
        <v>1</v>
      </c>
      <c r="I10" s="3">
        <v>1</v>
      </c>
      <c r="J10" s="3">
        <v>1</v>
      </c>
      <c r="K10" s="3">
        <v>31</v>
      </c>
    </row>
    <row r="11" spans="1:11" x14ac:dyDescent="0.25">
      <c r="A11" s="6" t="s">
        <v>86</v>
      </c>
      <c r="B11" s="3"/>
      <c r="C11" s="3"/>
      <c r="D11" s="3"/>
      <c r="E11" s="3"/>
      <c r="F11" s="3"/>
      <c r="G11" s="3"/>
      <c r="H11" s="3"/>
      <c r="I11" s="3"/>
      <c r="J11" s="3"/>
      <c r="K11" s="3"/>
    </row>
    <row r="12" spans="1:11" x14ac:dyDescent="0.25">
      <c r="A12" s="4"/>
      <c r="B12" s="3"/>
      <c r="C12" s="3">
        <v>2</v>
      </c>
      <c r="D12" s="3">
        <v>2</v>
      </c>
      <c r="E12" s="3"/>
      <c r="F12" s="3"/>
      <c r="G12" s="3"/>
      <c r="H12" s="3"/>
      <c r="I12" s="3"/>
      <c r="J12" s="3"/>
      <c r="K12" s="3">
        <v>2</v>
      </c>
    </row>
    <row r="13" spans="1:11" x14ac:dyDescent="0.25">
      <c r="A13" s="4" t="s">
        <v>30</v>
      </c>
      <c r="B13" s="3">
        <v>2</v>
      </c>
      <c r="C13" s="3"/>
      <c r="D13" s="3">
        <v>2</v>
      </c>
      <c r="E13" s="3"/>
      <c r="F13" s="3"/>
      <c r="G13" s="3"/>
      <c r="H13" s="3"/>
      <c r="I13" s="3"/>
      <c r="J13" s="3"/>
      <c r="K13" s="3">
        <v>2</v>
      </c>
    </row>
    <row r="14" spans="1:11" x14ac:dyDescent="0.25">
      <c r="A14" s="4" t="s">
        <v>47</v>
      </c>
      <c r="B14" s="3">
        <v>2</v>
      </c>
      <c r="C14" s="3"/>
      <c r="D14" s="3">
        <v>2</v>
      </c>
      <c r="E14" s="3"/>
      <c r="F14" s="3"/>
      <c r="G14" s="3"/>
      <c r="H14" s="3"/>
      <c r="I14" s="3"/>
      <c r="J14" s="3"/>
      <c r="K14" s="3">
        <v>2</v>
      </c>
    </row>
    <row r="15" spans="1:11" x14ac:dyDescent="0.25">
      <c r="A15" s="6" t="s">
        <v>87</v>
      </c>
      <c r="B15" s="3">
        <v>4</v>
      </c>
      <c r="C15" s="3">
        <v>2</v>
      </c>
      <c r="D15" s="3">
        <v>6</v>
      </c>
      <c r="E15" s="3"/>
      <c r="F15" s="3"/>
      <c r="G15" s="3"/>
      <c r="H15" s="3"/>
      <c r="I15" s="3"/>
      <c r="J15" s="3"/>
      <c r="K15" s="3">
        <v>6</v>
      </c>
    </row>
    <row r="16" spans="1:11" x14ac:dyDescent="0.25">
      <c r="A16" s="6" t="s">
        <v>88</v>
      </c>
      <c r="B16" s="3"/>
      <c r="C16" s="3"/>
      <c r="D16" s="3"/>
      <c r="E16" s="3"/>
      <c r="F16" s="3"/>
      <c r="G16" s="3"/>
      <c r="H16" s="3"/>
      <c r="I16" s="3"/>
      <c r="J16" s="3"/>
      <c r="K16" s="3"/>
    </row>
    <row r="17" spans="1:11" x14ac:dyDescent="0.25">
      <c r="A17" s="4"/>
      <c r="B17" s="3"/>
      <c r="C17" s="3">
        <v>1</v>
      </c>
      <c r="D17" s="3">
        <v>1</v>
      </c>
      <c r="E17" s="3"/>
      <c r="F17" s="3"/>
      <c r="G17" s="3"/>
      <c r="H17" s="3"/>
      <c r="I17" s="3"/>
      <c r="J17" s="3"/>
      <c r="K17" s="3">
        <v>1</v>
      </c>
    </row>
    <row r="18" spans="1:11" x14ac:dyDescent="0.25">
      <c r="A18" s="4" t="s">
        <v>30</v>
      </c>
      <c r="B18" s="3">
        <v>2</v>
      </c>
      <c r="C18" s="3"/>
      <c r="D18" s="3">
        <v>2</v>
      </c>
      <c r="E18" s="3"/>
      <c r="F18" s="3"/>
      <c r="G18" s="3"/>
      <c r="H18" s="3"/>
      <c r="I18" s="3"/>
      <c r="J18" s="3"/>
      <c r="K18" s="3">
        <v>2</v>
      </c>
    </row>
    <row r="19" spans="1:11" x14ac:dyDescent="0.25">
      <c r="A19" s="4" t="s">
        <v>47</v>
      </c>
      <c r="B19" s="3">
        <v>4</v>
      </c>
      <c r="C19" s="3"/>
      <c r="D19" s="3">
        <v>4</v>
      </c>
      <c r="E19" s="3"/>
      <c r="F19" s="3"/>
      <c r="G19" s="3"/>
      <c r="H19" s="3"/>
      <c r="I19" s="3"/>
      <c r="J19" s="3"/>
      <c r="K19" s="3">
        <v>4</v>
      </c>
    </row>
    <row r="20" spans="1:11" x14ac:dyDescent="0.25">
      <c r="A20" s="4" t="s">
        <v>89</v>
      </c>
      <c r="B20" s="3"/>
      <c r="C20" s="3"/>
      <c r="D20" s="3"/>
      <c r="E20" s="3">
        <v>1</v>
      </c>
      <c r="F20" s="3">
        <v>1</v>
      </c>
      <c r="G20" s="3"/>
      <c r="H20" s="3"/>
      <c r="I20" s="3"/>
      <c r="J20" s="3"/>
      <c r="K20" s="3">
        <v>1</v>
      </c>
    </row>
    <row r="21" spans="1:11" x14ac:dyDescent="0.25">
      <c r="A21" s="6" t="s">
        <v>90</v>
      </c>
      <c r="B21" s="3">
        <v>6</v>
      </c>
      <c r="C21" s="3">
        <v>1</v>
      </c>
      <c r="D21" s="3">
        <v>7</v>
      </c>
      <c r="E21" s="3">
        <v>1</v>
      </c>
      <c r="F21" s="3">
        <v>1</v>
      </c>
      <c r="G21" s="3"/>
      <c r="H21" s="3"/>
      <c r="I21" s="3"/>
      <c r="J21" s="3"/>
      <c r="K21" s="3">
        <v>8</v>
      </c>
    </row>
    <row r="22" spans="1:11" x14ac:dyDescent="0.25">
      <c r="A22" s="6" t="s">
        <v>91</v>
      </c>
      <c r="B22" s="3"/>
      <c r="C22" s="3"/>
      <c r="D22" s="3"/>
      <c r="E22" s="3"/>
      <c r="F22" s="3"/>
      <c r="G22" s="3"/>
      <c r="H22" s="3"/>
      <c r="I22" s="3"/>
      <c r="J22" s="3"/>
      <c r="K22" s="3"/>
    </row>
    <row r="23" spans="1:11" x14ac:dyDescent="0.25">
      <c r="A23" s="4"/>
      <c r="B23" s="3"/>
      <c r="C23" s="3">
        <v>1</v>
      </c>
      <c r="D23" s="3">
        <v>1</v>
      </c>
      <c r="E23" s="3"/>
      <c r="F23" s="3"/>
      <c r="G23" s="3"/>
      <c r="H23" s="3"/>
      <c r="I23" s="3"/>
      <c r="J23" s="3"/>
      <c r="K23" s="3">
        <v>1</v>
      </c>
    </row>
    <row r="24" spans="1:11" x14ac:dyDescent="0.25">
      <c r="A24" s="4" t="s">
        <v>30</v>
      </c>
      <c r="B24" s="3">
        <v>6</v>
      </c>
      <c r="C24" s="3"/>
      <c r="D24" s="3">
        <v>6</v>
      </c>
      <c r="E24" s="3"/>
      <c r="F24" s="3"/>
      <c r="G24" s="3"/>
      <c r="H24" s="3"/>
      <c r="I24" s="3"/>
      <c r="J24" s="3"/>
      <c r="K24" s="3">
        <v>6</v>
      </c>
    </row>
    <row r="25" spans="1:11" x14ac:dyDescent="0.25">
      <c r="A25" s="4" t="s">
        <v>47</v>
      </c>
      <c r="B25" s="3">
        <v>2</v>
      </c>
      <c r="C25" s="3"/>
      <c r="D25" s="3">
        <v>2</v>
      </c>
      <c r="E25" s="3"/>
      <c r="F25" s="3"/>
      <c r="G25" s="3"/>
      <c r="H25" s="3"/>
      <c r="I25" s="3"/>
      <c r="J25" s="3"/>
      <c r="K25" s="3">
        <v>2</v>
      </c>
    </row>
    <row r="26" spans="1:11" x14ac:dyDescent="0.25">
      <c r="A26" s="6" t="s">
        <v>92</v>
      </c>
      <c r="B26" s="3">
        <v>8</v>
      </c>
      <c r="C26" s="3">
        <v>1</v>
      </c>
      <c r="D26" s="3">
        <v>9</v>
      </c>
      <c r="E26" s="3"/>
      <c r="F26" s="3"/>
      <c r="G26" s="3"/>
      <c r="H26" s="3"/>
      <c r="I26" s="3"/>
      <c r="J26" s="3"/>
      <c r="K26" s="3">
        <v>9</v>
      </c>
    </row>
    <row r="27" spans="1:11" x14ac:dyDescent="0.25">
      <c r="A27" s="6" t="s">
        <v>6</v>
      </c>
      <c r="B27" s="3">
        <v>36</v>
      </c>
      <c r="C27" s="3">
        <v>15</v>
      </c>
      <c r="D27" s="3">
        <v>51</v>
      </c>
      <c r="E27" s="3">
        <v>1</v>
      </c>
      <c r="F27" s="3">
        <v>1</v>
      </c>
      <c r="G27" s="3">
        <v>1</v>
      </c>
      <c r="H27" s="3">
        <v>1</v>
      </c>
      <c r="I27" s="3">
        <v>1</v>
      </c>
      <c r="J27" s="3">
        <v>1</v>
      </c>
      <c r="K27" s="3">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F27"/>
  <sheetViews>
    <sheetView workbookViewId="0">
      <selection activeCell="E14" sqref="E14"/>
    </sheetView>
  </sheetViews>
  <sheetFormatPr defaultColWidth="9.140625" defaultRowHeight="15" x14ac:dyDescent="0.25"/>
  <cols>
    <col min="1" max="1" width="26.140625" customWidth="1"/>
    <col min="2" max="2" width="16.28515625" bestFit="1" customWidth="1"/>
    <col min="3" max="3" width="2" bestFit="1" customWidth="1"/>
    <col min="4" max="4" width="9" bestFit="1" customWidth="1"/>
    <col min="5" max="5" width="8.5703125" bestFit="1" customWidth="1"/>
    <col min="6"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6" x14ac:dyDescent="0.25">
      <c r="A4" s="2" t="s">
        <v>8</v>
      </c>
      <c r="B4" s="2" t="s">
        <v>7</v>
      </c>
    </row>
    <row r="5" spans="1:6" x14ac:dyDescent="0.25">
      <c r="A5" s="2" t="s">
        <v>5</v>
      </c>
      <c r="B5" t="s">
        <v>26</v>
      </c>
      <c r="D5" t="s">
        <v>93</v>
      </c>
      <c r="E5" t="s">
        <v>94</v>
      </c>
      <c r="F5" t="s">
        <v>6</v>
      </c>
    </row>
    <row r="6" spans="1:6" x14ac:dyDescent="0.25">
      <c r="A6" s="6" t="s">
        <v>95</v>
      </c>
      <c r="B6" s="3"/>
      <c r="C6" s="3"/>
      <c r="D6" s="3"/>
      <c r="E6" s="3"/>
      <c r="F6" s="3"/>
    </row>
    <row r="7" spans="1:6" x14ac:dyDescent="0.25">
      <c r="A7" s="4" t="s">
        <v>0</v>
      </c>
      <c r="B7" s="3"/>
      <c r="C7" s="3"/>
      <c r="D7" s="3"/>
      <c r="E7" s="3"/>
      <c r="F7" s="3"/>
    </row>
    <row r="8" spans="1:6" x14ac:dyDescent="0.25">
      <c r="A8" s="7" t="s">
        <v>4</v>
      </c>
      <c r="B8" s="3">
        <v>18</v>
      </c>
      <c r="C8" s="3"/>
      <c r="D8" s="3">
        <v>1</v>
      </c>
      <c r="E8" s="3">
        <v>1</v>
      </c>
      <c r="F8" s="3">
        <v>20</v>
      </c>
    </row>
    <row r="9" spans="1:6" x14ac:dyDescent="0.25">
      <c r="A9" s="7" t="s">
        <v>13</v>
      </c>
      <c r="B9" s="3">
        <v>1</v>
      </c>
      <c r="C9" s="3"/>
      <c r="D9" s="3"/>
      <c r="E9" s="3"/>
      <c r="F9" s="3">
        <v>1</v>
      </c>
    </row>
    <row r="10" spans="1:6" x14ac:dyDescent="0.25">
      <c r="A10" s="4" t="s">
        <v>38</v>
      </c>
      <c r="B10" s="3">
        <v>19</v>
      </c>
      <c r="C10" s="3"/>
      <c r="D10" s="3">
        <v>1</v>
      </c>
      <c r="E10" s="3">
        <v>1</v>
      </c>
      <c r="F10" s="3">
        <v>21</v>
      </c>
    </row>
    <row r="11" spans="1:6" x14ac:dyDescent="0.25">
      <c r="A11" s="6" t="s">
        <v>96</v>
      </c>
      <c r="B11" s="3">
        <v>19</v>
      </c>
      <c r="C11" s="3"/>
      <c r="D11" s="3">
        <v>1</v>
      </c>
      <c r="E11" s="3">
        <v>1</v>
      </c>
      <c r="F11" s="3">
        <v>21</v>
      </c>
    </row>
    <row r="12" spans="1:6" x14ac:dyDescent="0.25">
      <c r="A12" s="6" t="s">
        <v>86</v>
      </c>
      <c r="B12" s="3"/>
      <c r="C12" s="3"/>
      <c r="D12" s="3"/>
      <c r="E12" s="3"/>
      <c r="F12" s="3"/>
    </row>
    <row r="13" spans="1:6" x14ac:dyDescent="0.25">
      <c r="A13" s="4" t="s">
        <v>0</v>
      </c>
      <c r="B13" s="3"/>
      <c r="C13" s="3"/>
      <c r="D13" s="3"/>
      <c r="E13" s="3"/>
      <c r="F13" s="3"/>
    </row>
    <row r="14" spans="1:6" x14ac:dyDescent="0.25">
      <c r="A14" s="7" t="s">
        <v>4</v>
      </c>
      <c r="B14" s="3">
        <v>4</v>
      </c>
      <c r="C14" s="3"/>
      <c r="D14" s="3"/>
      <c r="E14" s="3"/>
      <c r="F14" s="3">
        <v>4</v>
      </c>
    </row>
    <row r="15" spans="1:6" x14ac:dyDescent="0.25">
      <c r="A15" s="4" t="s">
        <v>38</v>
      </c>
      <c r="B15" s="3">
        <v>4</v>
      </c>
      <c r="C15" s="3"/>
      <c r="D15" s="3"/>
      <c r="E15" s="3"/>
      <c r="F15" s="3">
        <v>4</v>
      </c>
    </row>
    <row r="16" spans="1:6" x14ac:dyDescent="0.25">
      <c r="A16" s="6" t="s">
        <v>87</v>
      </c>
      <c r="B16" s="3">
        <v>4</v>
      </c>
      <c r="C16" s="3"/>
      <c r="D16" s="3"/>
      <c r="E16" s="3"/>
      <c r="F16" s="3">
        <v>4</v>
      </c>
    </row>
    <row r="17" spans="1:6" x14ac:dyDescent="0.25">
      <c r="A17" s="6" t="s">
        <v>88</v>
      </c>
      <c r="B17" s="3"/>
      <c r="C17" s="3"/>
      <c r="D17" s="3"/>
      <c r="E17" s="3"/>
      <c r="F17" s="3"/>
    </row>
    <row r="18" spans="1:6" x14ac:dyDescent="0.25">
      <c r="A18" s="4" t="s">
        <v>0</v>
      </c>
      <c r="B18" s="3"/>
      <c r="C18" s="3"/>
      <c r="D18" s="3"/>
      <c r="E18" s="3"/>
      <c r="F18" s="3"/>
    </row>
    <row r="19" spans="1:6" x14ac:dyDescent="0.25">
      <c r="A19" s="7" t="s">
        <v>4</v>
      </c>
      <c r="B19" s="3">
        <v>6</v>
      </c>
      <c r="C19" s="3">
        <v>1</v>
      </c>
      <c r="D19" s="3"/>
      <c r="E19" s="3"/>
      <c r="F19" s="3">
        <v>7</v>
      </c>
    </row>
    <row r="20" spans="1:6" x14ac:dyDescent="0.25">
      <c r="A20" s="4" t="s">
        <v>38</v>
      </c>
      <c r="B20" s="3">
        <v>6</v>
      </c>
      <c r="C20" s="3">
        <v>1</v>
      </c>
      <c r="D20" s="3"/>
      <c r="E20" s="3"/>
      <c r="F20" s="3">
        <v>7</v>
      </c>
    </row>
    <row r="21" spans="1:6" x14ac:dyDescent="0.25">
      <c r="A21" s="6" t="s">
        <v>90</v>
      </c>
      <c r="B21" s="3">
        <v>6</v>
      </c>
      <c r="C21" s="3">
        <v>1</v>
      </c>
      <c r="D21" s="3"/>
      <c r="E21" s="3"/>
      <c r="F21" s="3">
        <v>7</v>
      </c>
    </row>
    <row r="22" spans="1:6" x14ac:dyDescent="0.25">
      <c r="A22" s="6" t="s">
        <v>91</v>
      </c>
      <c r="B22" s="3"/>
      <c r="C22" s="3"/>
      <c r="D22" s="3"/>
      <c r="E22" s="3"/>
      <c r="F22" s="3"/>
    </row>
    <row r="23" spans="1:6" x14ac:dyDescent="0.25">
      <c r="A23" s="4" t="s">
        <v>0</v>
      </c>
      <c r="B23" s="3"/>
      <c r="C23" s="3"/>
      <c r="D23" s="3"/>
      <c r="E23" s="3"/>
      <c r="F23" s="3"/>
    </row>
    <row r="24" spans="1:6" x14ac:dyDescent="0.25">
      <c r="A24" s="7" t="s">
        <v>4</v>
      </c>
      <c r="B24" s="3">
        <v>8</v>
      </c>
      <c r="C24" s="3"/>
      <c r="D24" s="3"/>
      <c r="E24" s="3"/>
      <c r="F24" s="3">
        <v>8</v>
      </c>
    </row>
    <row r="25" spans="1:6" x14ac:dyDescent="0.25">
      <c r="A25" s="4" t="s">
        <v>38</v>
      </c>
      <c r="B25" s="3">
        <v>8</v>
      </c>
      <c r="C25" s="3"/>
      <c r="D25" s="3"/>
      <c r="E25" s="3"/>
      <c r="F25" s="3">
        <v>8</v>
      </c>
    </row>
    <row r="26" spans="1:6" x14ac:dyDescent="0.25">
      <c r="A26" s="6" t="s">
        <v>92</v>
      </c>
      <c r="B26" s="3">
        <v>8</v>
      </c>
      <c r="C26" s="3"/>
      <c r="D26" s="3"/>
      <c r="E26" s="3"/>
      <c r="F26" s="3">
        <v>8</v>
      </c>
    </row>
    <row r="27" spans="1:6" x14ac:dyDescent="0.25">
      <c r="A27" s="6" t="s">
        <v>6</v>
      </c>
      <c r="B27" s="3">
        <v>37</v>
      </c>
      <c r="C27" s="3">
        <v>1</v>
      </c>
      <c r="D27" s="3">
        <v>1</v>
      </c>
      <c r="E27" s="3">
        <v>1</v>
      </c>
      <c r="F27" s="3">
        <v>40</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Props1.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2.xml><?xml version="1.0" encoding="utf-8"?>
<ds:datastoreItem xmlns:ds="http://schemas.openxmlformats.org/officeDocument/2006/customXml" ds:itemID="{D745C5E6-45AD-4D06-AC6E-E88D1BAAB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C5C852-4FE4-42C5-8F1A-13B9E422DDA3}">
  <ds:schemaRefs>
    <ds:schemaRef ds:uri="http://schemas.microsoft.com/sharepoint/events"/>
  </ds:schemaRefs>
</ds:datastoreItem>
</file>

<file path=customXml/itemProps4.xml><?xml version="1.0" encoding="utf-8"?>
<ds:datastoreItem xmlns:ds="http://schemas.openxmlformats.org/officeDocument/2006/customXml" ds:itemID="{24BEF20F-D9DC-4729-8BB8-784868642B1C}">
  <ds:schemaRefs>
    <ds:schemaRef ds:uri="http://purl.org/dc/elements/1.1/"/>
    <ds:schemaRef ds:uri="e70f9678-d9a4-4cfa-8c44-20482d8adc97"/>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 CRUDA 2022 </vt:lpstr>
      <vt:lpstr>TRANSPARENCIA</vt:lpstr>
      <vt:lpstr>DATA VALIDATION</vt:lpstr>
      <vt:lpstr>P-TRANSP.</vt:lpstr>
      <vt:lpstr>PIVOT</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Jennifer Gomez</cp:lastModifiedBy>
  <cp:lastPrinted>2015-01-22T13:39:08Z</cp:lastPrinted>
  <dcterms:created xsi:type="dcterms:W3CDTF">2014-06-09T18:58:16Z</dcterms:created>
  <dcterms:modified xsi:type="dcterms:W3CDTF">2023-01-12T15:07:32Z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