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harts/chart1.xml" ContentType="application/vnd.openxmlformats-officedocument.drawingml.chart+xml"/>
  <Override PartName="/xl/tables/table1.xml" ContentType="application/vnd.openxmlformats-officedocument.spreadsheetml.table+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3.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updateLinks="never" defaultThemeVersion="124226"/>
  <mc:AlternateContent xmlns:mc="http://schemas.openxmlformats.org/markup-compatibility/2006">
    <mc:Choice Requires="x15">
      <x15ac:absPath xmlns:x15ac="http://schemas.microsoft.com/office/spreadsheetml/2010/11/ac" url="C:\Users\jennifer_gomez\Desktop\"/>
    </mc:Choice>
  </mc:AlternateContent>
  <xr:revisionPtr revIDLastSave="0" documentId="8_{2D73116C-A613-4989-B7C5-F6885CE66124}" xr6:coauthVersionLast="47" xr6:coauthVersionMax="47" xr10:uidLastSave="{00000000-0000-0000-0000-000000000000}"/>
  <bookViews>
    <workbookView xWindow="-120" yWindow="-120" windowWidth="29040" windowHeight="15840" tabRatio="497" xr2:uid="{00000000-000D-0000-FFFF-FFFF00000000}"/>
  </bookViews>
  <sheets>
    <sheet name="TRANSPARENCIA" sheetId="3" r:id="rId1"/>
    <sheet name="Sheet1" sheetId="10" r:id="rId2"/>
    <sheet name="DATA VALIDATION" sheetId="2" state="hidden" r:id="rId3"/>
    <sheet name="P-TRANSP." sheetId="7" state="hidden" r:id="rId4"/>
    <sheet name="SGC-2" sheetId="9" state="hidden" r:id="rId5"/>
    <sheet name="PIVOT" sheetId="4" state="hidden" r:id="rId6"/>
  </sheets>
  <definedNames>
    <definedName name="ano_2">ano[Año]</definedName>
    <definedName name="Meses">'DATA VALIDATION'!$B$28:$C$39</definedName>
    <definedName name="Solicitud_tiempo">'DATA VALIDATION'!$B$5:$C$22</definedName>
    <definedName name="tiempo">'DATA VALIDATION'!#REF!</definedName>
    <definedName name="Tiempo2">'DATA VALIDATION'!#REF!</definedName>
    <definedName name="Tiempo3">'DATA VALIDATION'!$B$6:$C$9</definedName>
  </definedNames>
  <calcPr calcId="191029"/>
  <pivotCaches>
    <pivotCache cacheId="0" r:id="rId7"/>
    <pivotCache cacheId="1" r:id="rId8"/>
    <pivotCache cacheId="2" r:id="rId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0" i="2" l="1"/>
  <c r="G109" i="2"/>
  <c r="G108" i="2"/>
  <c r="G107" i="2"/>
  <c r="G106" i="2"/>
  <c r="G105" i="2"/>
  <c r="G104" i="2"/>
  <c r="G103" i="2"/>
  <c r="G102" i="2"/>
  <c r="G101" i="2"/>
  <c r="G100" i="2"/>
  <c r="G99" i="2"/>
  <c r="G98"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L25" i="2"/>
  <c r="L38" i="2" s="1"/>
  <c r="M10" i="2"/>
  <c r="L10" i="2"/>
  <c r="K10" i="2"/>
  <c r="J10" i="2"/>
  <c r="I10" i="2"/>
  <c r="H10" i="2"/>
  <c r="K34" i="3"/>
  <c r="J34" i="3"/>
  <c r="I34" i="3"/>
  <c r="H34" i="3"/>
  <c r="G34" i="3"/>
  <c r="K33" i="3"/>
  <c r="J33" i="3"/>
  <c r="I33" i="3"/>
  <c r="H33" i="3"/>
  <c r="G33" i="3"/>
  <c r="K32" i="3"/>
  <c r="J32" i="3"/>
  <c r="I32" i="3"/>
  <c r="H32" i="3"/>
  <c r="G32" i="3"/>
  <c r="K31" i="3"/>
  <c r="J31" i="3"/>
  <c r="I31" i="3"/>
  <c r="H31" i="3"/>
  <c r="G31" i="3"/>
  <c r="K30" i="3"/>
  <c r="J30" i="3"/>
  <c r="I30" i="3"/>
  <c r="H30" i="3"/>
  <c r="G30" i="3"/>
  <c r="K29" i="3"/>
  <c r="J29" i="3"/>
  <c r="I29" i="3"/>
  <c r="H29" i="3"/>
  <c r="G29" i="3"/>
  <c r="K28" i="3"/>
  <c r="J28" i="3"/>
  <c r="I28" i="3"/>
  <c r="H28" i="3"/>
  <c r="G28" i="3"/>
  <c r="K27" i="3"/>
  <c r="J27" i="3"/>
  <c r="I27" i="3"/>
  <c r="H27" i="3"/>
  <c r="G27" i="3"/>
  <c r="L29" i="2" l="1"/>
  <c r="B9" i="3" s="1"/>
  <c r="B18" i="3"/>
  <c r="L27" i="2"/>
  <c r="B7" i="3" s="1"/>
  <c r="L31" i="2"/>
  <c r="B11" i="3" s="1"/>
  <c r="L35" i="2"/>
  <c r="B15" i="3" s="1"/>
  <c r="L28" i="2"/>
  <c r="B8" i="3" s="1"/>
  <c r="L32" i="2"/>
  <c r="B12" i="3" s="1"/>
  <c r="L36" i="2"/>
  <c r="L33" i="2"/>
  <c r="B13" i="3" s="1"/>
  <c r="L37" i="2"/>
  <c r="L30" i="2"/>
  <c r="B10" i="3" s="1"/>
  <c r="L34" i="2"/>
  <c r="B14" i="3" s="1"/>
  <c r="H9" i="2" l="1"/>
  <c r="H7" i="2"/>
  <c r="B16" i="3"/>
  <c r="H8" i="2"/>
  <c r="B17" i="3"/>
  <c r="D18" i="3"/>
  <c r="C18" i="3"/>
  <c r="E18" i="3"/>
  <c r="F18" i="3"/>
  <c r="I8" i="2" l="1"/>
  <c r="K9" i="2"/>
  <c r="M9" i="2"/>
  <c r="J9" i="2"/>
  <c r="L9" i="2"/>
  <c r="I9" i="2"/>
  <c r="J7" i="2"/>
  <c r="I7" i="2"/>
  <c r="C17" i="3"/>
  <c r="F17" i="3"/>
  <c r="E16" i="3"/>
  <c r="D16" i="3"/>
  <c r="E17" i="3"/>
  <c r="D17" i="3"/>
  <c r="C16" i="3"/>
  <c r="F16" i="3"/>
  <c r="C19" i="3" l="1"/>
  <c r="L8" i="2"/>
  <c r="K8" i="2"/>
  <c r="F19" i="3"/>
  <c r="L7" i="2"/>
  <c r="E19" i="3"/>
  <c r="K7" i="2"/>
  <c r="M8" i="2"/>
  <c r="M7" i="2"/>
  <c r="G19" i="3"/>
  <c r="D19" i="3"/>
  <c r="J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Teresa Garces</author>
  </authors>
  <commentList>
    <comment ref="U4" authorId="0" shapeId="0" xr:uid="{00000000-0006-0000-0200-000001000000}">
      <text>
        <r>
          <rPr>
            <b/>
            <sz val="8"/>
            <color indexed="81"/>
            <rFont val="Tahoma"/>
            <family val="2"/>
          </rPr>
          <t>Teresa Garces:</t>
        </r>
        <r>
          <rPr>
            <sz val="8"/>
            <color indexed="81"/>
            <rFont val="Tahoma"/>
            <family val="2"/>
          </rPr>
          <t xml:space="preserve">
Días feriados entre las fechas de solicitud y las de entrega. NO COLOCAR FINES DE SEMANA</t>
        </r>
      </text>
    </comment>
  </commentList>
</comments>
</file>

<file path=xl/sharedStrings.xml><?xml version="1.0" encoding="utf-8"?>
<sst xmlns="http://schemas.openxmlformats.org/spreadsheetml/2006/main" count="294" uniqueCount="107">
  <si>
    <t>Base de Datos</t>
  </si>
  <si>
    <t>Recursos Humanos</t>
  </si>
  <si>
    <t>Página Web</t>
  </si>
  <si>
    <t>Rechazada</t>
  </si>
  <si>
    <t>Procede</t>
  </si>
  <si>
    <t>Row Labels</t>
  </si>
  <si>
    <t>Grand Total</t>
  </si>
  <si>
    <t>Column Labels</t>
  </si>
  <si>
    <t>Count of Tiempo estipulado</t>
  </si>
  <si>
    <t>Dias feriados</t>
  </si>
  <si>
    <t>Feriados</t>
  </si>
  <si>
    <r>
      <t xml:space="preserve">Días feriados
</t>
    </r>
    <r>
      <rPr>
        <b/>
        <sz val="10"/>
        <color theme="1"/>
        <rFont val="Calibri"/>
        <family val="2"/>
        <scheme val="minor"/>
      </rPr>
      <t>(MES/DIA/AÑO)</t>
    </r>
  </si>
  <si>
    <t>MES</t>
  </si>
  <si>
    <t>Referida</t>
  </si>
  <si>
    <t xml:space="preserve">Enero </t>
  </si>
  <si>
    <t>Febrero</t>
  </si>
  <si>
    <t>Marzo</t>
  </si>
  <si>
    <t>Abril</t>
  </si>
  <si>
    <t>Mayo</t>
  </si>
  <si>
    <t>Junio</t>
  </si>
  <si>
    <t>Julio</t>
  </si>
  <si>
    <t>Agosto</t>
  </si>
  <si>
    <t>Septiembre</t>
  </si>
  <si>
    <t>Octubre</t>
  </si>
  <si>
    <t>Noviembre</t>
  </si>
  <si>
    <t>Diciembre</t>
  </si>
  <si>
    <t>A TIEMPO</t>
  </si>
  <si>
    <t>FUERA DE TIEMPO</t>
  </si>
  <si>
    <t>MESES</t>
  </si>
  <si>
    <t>SOLICITUDES RECIBIDAS</t>
  </si>
  <si>
    <t>SOLICITUDES RESPONDIDAS</t>
  </si>
  <si>
    <t>ANTES DE 10 DIAS</t>
  </si>
  <si>
    <t xml:space="preserve"> DE 10 A  15 DIAS </t>
  </si>
  <si>
    <t>REFERIDAS</t>
  </si>
  <si>
    <t>RECHAZADAS</t>
  </si>
  <si>
    <t>TOTAL</t>
  </si>
  <si>
    <t>Mes</t>
  </si>
  <si>
    <t>Año</t>
  </si>
  <si>
    <t>Mes y Año</t>
  </si>
  <si>
    <t>Página Web Total</t>
  </si>
  <si>
    <t>Base de Datos Total</t>
  </si>
  <si>
    <t>A TIEMPO Total</t>
  </si>
  <si>
    <t>FUERA DE TIEMPO Total</t>
  </si>
  <si>
    <t xml:space="preserve"> </t>
  </si>
  <si>
    <t>TRIMESTRE:</t>
  </si>
  <si>
    <t xml:space="preserve">Count of Respuesta </t>
  </si>
  <si>
    <t>Diferida</t>
  </si>
  <si>
    <t>15 días</t>
  </si>
  <si>
    <t>5 días</t>
  </si>
  <si>
    <t>Clasificación solicitud</t>
  </si>
  <si>
    <t>Días de Respuesta</t>
  </si>
  <si>
    <t>Áreas de la TSS</t>
  </si>
  <si>
    <t>DE 10 A 15 DIAS</t>
  </si>
  <si>
    <t>(blank)</t>
  </si>
  <si>
    <t>Enero  2018</t>
  </si>
  <si>
    <t>Enero  2018 Total</t>
  </si>
  <si>
    <t>            Cerrada-Completada</t>
  </si>
  <si>
    <r>
      <t xml:space="preserve">         </t>
    </r>
    <r>
      <rPr>
        <b/>
        <sz val="11"/>
        <color theme="1"/>
        <rFont val="Calibri"/>
        <family val="2"/>
        <scheme val="minor"/>
      </rPr>
      <t>Suspendida (detiene el conteo de los días)</t>
    </r>
  </si>
  <si>
    <t>En Proceso -</t>
  </si>
  <si>
    <t>En Proceso -Recibida</t>
  </si>
  <si>
    <t>En Proceso -en espera del departamento correspondiente</t>
  </si>
  <si>
    <t>En Proceso-Preparando documentos</t>
  </si>
  <si>
    <t>En Proceso-Disponible para la entrega</t>
  </si>
  <si>
    <r>
      <t>Cerrada-</t>
    </r>
    <r>
      <rPr>
        <sz val="11"/>
        <color theme="1"/>
        <rFont val="Calibri"/>
        <family val="2"/>
        <scheme val="minor"/>
      </rPr>
      <t>Entregada en la oficina</t>
    </r>
  </si>
  <si>
    <t>Cerrada-plazo de contacto vencido</t>
  </si>
  <si>
    <t>Cerrada-Remitida a otra institución</t>
  </si>
  <si>
    <t>Cerrada-Rechazada</t>
  </si>
  <si>
    <t>Cerrada-enviada por correo</t>
  </si>
  <si>
    <t>Suspendida-Solicitud Incompleta</t>
  </si>
  <si>
    <t>Suspendida-En espera de pago</t>
  </si>
  <si>
    <t>Suspendida-Caso de inconformidad abierto (mediación con DIGEIG)</t>
  </si>
  <si>
    <t>Suspendida-Ciudadano no contactado</t>
  </si>
  <si>
    <t>En Proceso-recopilando información</t>
  </si>
  <si>
    <t>3 días</t>
  </si>
  <si>
    <t>Dirección de Asistencia al Empleador</t>
  </si>
  <si>
    <t>Dirección Jurídica</t>
  </si>
  <si>
    <t>Dirección de Tecnologías de la Información y Comunicación</t>
  </si>
  <si>
    <t>Dirección Administrativa</t>
  </si>
  <si>
    <t>Dirección de Recursos Humanos</t>
  </si>
  <si>
    <t>Dirección de Finanzas</t>
  </si>
  <si>
    <t>Dirección de Planificación y Desarrollo</t>
  </si>
  <si>
    <t>Dirección de Supervisión y auditoría</t>
  </si>
  <si>
    <t>Oficina de Acceso a la Información</t>
  </si>
  <si>
    <t>Departamento de Control y Análisis de las Operaciones</t>
  </si>
  <si>
    <t>Departamento de Fiscalización Interna</t>
  </si>
  <si>
    <t>Tiempo por tipo</t>
  </si>
  <si>
    <t>Estatus de la Respuesta</t>
  </si>
  <si>
    <t>2018</t>
  </si>
  <si>
    <t>Prorroga Excepcional</t>
  </si>
  <si>
    <t>No procede</t>
  </si>
  <si>
    <t xml:space="preserve">Rechazada </t>
  </si>
  <si>
    <t>Respuesta</t>
  </si>
  <si>
    <t>Otros</t>
  </si>
  <si>
    <t>(blank) Total</t>
  </si>
  <si>
    <t>Febrero 2018</t>
  </si>
  <si>
    <t>Febrero 2018 Total</t>
  </si>
  <si>
    <t>Marzo 2018</t>
  </si>
  <si>
    <t>Marzo 2018 Total</t>
  </si>
  <si>
    <t>Abril 2018</t>
  </si>
  <si>
    <t>Abril 2018 Total</t>
  </si>
  <si>
    <r>
      <t xml:space="preserve">
CANTIDAD DE SOLICITUDES RECIBIDAS Y RESPONDIDAS A TRAVÉS DE LA OFICINA DE ACCESO A LA INFORMACIÓN (OAI)                    </t>
    </r>
    <r>
      <rPr>
        <b/>
        <sz val="14"/>
        <color theme="1"/>
        <rFont val="Calibri"/>
        <family val="2"/>
        <scheme val="minor"/>
      </rPr>
      <t xml:space="preserve"> </t>
    </r>
  </si>
  <si>
    <t>ENERO</t>
  </si>
  <si>
    <t>FEBRERO</t>
  </si>
  <si>
    <t>MARZO</t>
  </si>
  <si>
    <t>Fuera de plazo</t>
  </si>
  <si>
    <t xml:space="preserve">Agosto </t>
  </si>
  <si>
    <t xml:space="preserve">Septiembre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</si>
</sst>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0"/>
      <color theme="1"/>
      <name val="Calibri"/>
      <family val="2"/>
      <scheme val="minor"/>
    </font>
    <font>
      <sz val="8"/>
      <color indexed="81"/>
      <name val="Tahoma"/>
      <family val="2"/>
    </font>
    <font>
      <b/>
      <sz val="8"/>
      <color indexed="81"/>
      <name val="Tahoma"/>
      <family val="2"/>
    </font>
    <font>
      <b/>
      <sz val="14"/>
      <color theme="1"/>
      <name val="Calibri"/>
      <family val="2"/>
      <scheme val="minor"/>
    </font>
    <font>
      <b/>
      <sz val="11"/>
      <name val="Calibri"/>
      <family val="2"/>
      <scheme val="minor"/>
    </font>
    <font>
      <b/>
      <sz val="11"/>
      <color theme="0"/>
      <name val="Calibri"/>
      <family val="2"/>
      <scheme val="minor"/>
    </font>
    <font>
      <sz val="11"/>
      <color theme="0"/>
      <name val="Calibri"/>
      <family val="2"/>
      <scheme val="minor"/>
    </font>
    <font>
      <sz val="11"/>
      <name val="Calibri"/>
      <family val="2"/>
      <scheme val="minor"/>
    </font>
    <font>
      <sz val="8"/>
      <color rgb="FF000000"/>
      <name val="Tahoma"/>
      <family val="2"/>
    </font>
    <font>
      <sz val="11"/>
      <color rgb="FFFF0000"/>
      <name val="Calibri"/>
      <family val="2"/>
      <scheme val="minor"/>
    </font>
  </fonts>
  <fills count="8">
    <fill>
      <patternFill patternType="none"/>
    </fill>
    <fill>
      <patternFill patternType="gray125"/>
    </fill>
    <fill>
      <patternFill patternType="solid">
        <fgColor theme="3" tint="0.7999816888943144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0"/>
        <bgColor indexed="64"/>
      </patternFill>
    </fill>
    <fill>
      <patternFill patternType="solid">
        <fgColor theme="4" tint="-0.499984740745262"/>
        <bgColor indexed="64"/>
      </patternFill>
    </fill>
    <fill>
      <patternFill patternType="solid">
        <fgColor theme="3" tint="-0.49998474074526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bottom/>
      <diagonal/>
    </border>
  </borders>
  <cellStyleXfs count="1">
    <xf numFmtId="0" fontId="0" fillId="0" borderId="0"/>
  </cellStyleXfs>
  <cellXfs count="54">
    <xf numFmtId="0" fontId="0" fillId="0" borderId="0" xfId="0"/>
    <xf numFmtId="14" fontId="0" fillId="0" borderId="0" xfId="0" applyNumberFormat="1"/>
    <xf numFmtId="0" fontId="0" fillId="0" borderId="0" xfId="0" pivotButton="1"/>
    <xf numFmtId="0" fontId="0" fillId="0" borderId="0" xfId="0" applyAlignment="1">
      <alignment horizontal="left"/>
    </xf>
    <xf numFmtId="0" fontId="0" fillId="0" borderId="0" xfId="0" applyAlignment="1">
      <alignment horizontal="center"/>
    </xf>
    <xf numFmtId="0" fontId="0" fillId="0" borderId="0" xfId="0" applyAlignment="1">
      <alignment horizontal="left" indent="1"/>
    </xf>
    <xf numFmtId="0" fontId="0" fillId="0" borderId="0" xfId="0" applyAlignment="1">
      <alignment vertical="center"/>
    </xf>
    <xf numFmtId="1" fontId="0" fillId="0" borderId="0" xfId="0" applyNumberFormat="1" applyAlignment="1">
      <alignment horizontal="left"/>
    </xf>
    <xf numFmtId="0" fontId="0" fillId="0" borderId="0" xfId="0" applyAlignment="1">
      <alignment horizontal="left" indent="2"/>
    </xf>
    <xf numFmtId="0" fontId="8" fillId="6" borderId="0" xfId="0" applyFont="1" applyFill="1" applyAlignment="1">
      <alignment horizontal="center" vertical="center"/>
    </xf>
    <xf numFmtId="0" fontId="1" fillId="0" borderId="0" xfId="0" applyFont="1" applyAlignment="1">
      <alignment horizontal="center" wrapText="1"/>
    </xf>
    <xf numFmtId="0" fontId="7" fillId="3" borderId="10" xfId="0" applyFont="1" applyFill="1" applyBorder="1" applyAlignment="1">
      <alignment horizontal="center" vertical="center"/>
    </xf>
    <xf numFmtId="0" fontId="7" fillId="3" borderId="2" xfId="0" applyFont="1" applyFill="1" applyBorder="1" applyAlignment="1">
      <alignment horizontal="center" vertical="center"/>
    </xf>
    <xf numFmtId="0" fontId="1" fillId="4" borderId="2" xfId="0" applyFont="1" applyFill="1" applyBorder="1" applyAlignment="1">
      <alignment horizontal="center"/>
    </xf>
    <xf numFmtId="0" fontId="1" fillId="4" borderId="11" xfId="0" applyFont="1" applyFill="1" applyBorder="1" applyAlignment="1">
      <alignment horizontal="center"/>
    </xf>
    <xf numFmtId="0" fontId="1" fillId="4" borderId="7" xfId="0" applyFont="1" applyFill="1" applyBorder="1"/>
    <xf numFmtId="0" fontId="0" fillId="5" borderId="6" xfId="0" applyFill="1" applyBorder="1" applyAlignment="1">
      <alignment horizontal="center" vertical="center"/>
    </xf>
    <xf numFmtId="0" fontId="7" fillId="3" borderId="3" xfId="0" applyFont="1" applyFill="1" applyBorder="1"/>
    <xf numFmtId="0" fontId="7" fillId="3" borderId="4" xfId="0" applyFont="1" applyFill="1" applyBorder="1" applyAlignment="1">
      <alignment horizontal="center" vertical="center"/>
    </xf>
    <xf numFmtId="0" fontId="8"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12" xfId="0" applyFont="1" applyFill="1" applyBorder="1" applyAlignment="1" applyProtection="1">
      <alignment horizontal="center" vertical="center"/>
      <protection locked="0"/>
    </xf>
    <xf numFmtId="0" fontId="1" fillId="2" borderId="4" xfId="0" applyFont="1" applyFill="1" applyBorder="1" applyAlignment="1">
      <alignment horizontal="center" vertical="center" wrapText="1"/>
    </xf>
    <xf numFmtId="0" fontId="0" fillId="0" borderId="1" xfId="0" applyBorder="1" applyAlignment="1">
      <alignment horizontal="center" vertical="center" wrapText="1"/>
    </xf>
    <xf numFmtId="0" fontId="7"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0" fontId="0" fillId="0" borderId="15" xfId="0" applyBorder="1"/>
    <xf numFmtId="14" fontId="0" fillId="0" borderId="16" xfId="0" applyNumberFormat="1" applyBorder="1"/>
    <xf numFmtId="14" fontId="0" fillId="0" borderId="17" xfId="0" applyNumberFormat="1" applyBorder="1"/>
    <xf numFmtId="0" fontId="0" fillId="0" borderId="17" xfId="0" applyBorder="1"/>
    <xf numFmtId="0" fontId="0" fillId="0" borderId="14" xfId="0" applyBorder="1"/>
    <xf numFmtId="0" fontId="0" fillId="0" borderId="18" xfId="0" applyBorder="1"/>
    <xf numFmtId="0" fontId="7" fillId="6" borderId="0" xfId="0" applyFont="1" applyFill="1" applyAlignment="1">
      <alignment horizontal="center" vertical="center"/>
    </xf>
    <xf numFmtId="0" fontId="7" fillId="6" borderId="0" xfId="0" applyFont="1" applyFill="1" applyAlignment="1">
      <alignment horizontal="center"/>
    </xf>
    <xf numFmtId="0" fontId="6" fillId="0" borderId="0" xfId="0" applyFont="1" applyAlignment="1">
      <alignment horizontal="left" vertical="center"/>
    </xf>
    <xf numFmtId="0" fontId="1" fillId="0" borderId="0" xfId="0" applyFont="1" applyAlignment="1">
      <alignment vertical="center"/>
    </xf>
    <xf numFmtId="0" fontId="7" fillId="3" borderId="1" xfId="0" applyFont="1" applyFill="1" applyBorder="1" applyAlignment="1">
      <alignment horizontal="center" vertical="center" wrapText="1"/>
    </xf>
    <xf numFmtId="0" fontId="0" fillId="0" borderId="1" xfId="0" applyBorder="1"/>
    <xf numFmtId="0" fontId="11" fillId="0" borderId="0" xfId="0" applyFont="1"/>
    <xf numFmtId="0" fontId="0" fillId="0" borderId="19" xfId="0" applyBorder="1" applyAlignment="1">
      <alignment horizontal="center"/>
    </xf>
    <xf numFmtId="0" fontId="0" fillId="5" borderId="9" xfId="0" applyFill="1" applyBorder="1" applyAlignment="1">
      <alignment horizontal="center"/>
    </xf>
    <xf numFmtId="0" fontId="0" fillId="0" borderId="0" xfId="0" applyAlignment="1">
      <alignment horizontal="left" vertical="center" indent="5"/>
    </xf>
    <xf numFmtId="0" fontId="1" fillId="0" borderId="0" xfId="0" applyFont="1" applyAlignment="1">
      <alignment horizontal="left" vertical="center" indent="5"/>
    </xf>
    <xf numFmtId="14" fontId="0" fillId="0" borderId="0" xfId="0" applyNumberFormat="1" applyAlignment="1">
      <alignment horizontal="center"/>
    </xf>
    <xf numFmtId="14" fontId="0" fillId="0" borderId="0" xfId="0" applyNumberFormat="1" applyAlignment="1">
      <alignment horizontal="center" vertical="center"/>
    </xf>
    <xf numFmtId="0" fontId="7" fillId="7" borderId="0" xfId="0" applyFont="1" applyFill="1" applyAlignment="1">
      <alignment horizontal="left" vertical="center" indent="5"/>
    </xf>
    <xf numFmtId="0" fontId="0" fillId="0" borderId="0" xfId="0" applyAlignment="1">
      <alignment horizontal="left" vertical="top"/>
    </xf>
    <xf numFmtId="0" fontId="1" fillId="0" borderId="0" xfId="0" applyFont="1" applyAlignment="1">
      <alignment horizontal="center" vertical="center" wrapText="1"/>
    </xf>
    <xf numFmtId="0" fontId="7" fillId="3" borderId="8" xfId="0" applyFont="1" applyFill="1" applyBorder="1" applyAlignment="1">
      <alignment horizontal="center" vertical="center"/>
    </xf>
    <xf numFmtId="0" fontId="7" fillId="3" borderId="13" xfId="0" applyFont="1" applyFill="1" applyBorder="1" applyAlignment="1">
      <alignment horizontal="center" vertical="center"/>
    </xf>
    <xf numFmtId="0" fontId="7" fillId="7" borderId="1" xfId="0" applyFont="1" applyFill="1" applyBorder="1" applyAlignment="1">
      <alignment horizontal="center"/>
    </xf>
  </cellXfs>
  <cellStyles count="1">
    <cellStyle name="Normal" xfId="0" builtinId="0"/>
  </cellStyles>
  <dxfs count="3">
    <dxf>
      <alignment horizontal="center" readingOrder="0"/>
    </dxf>
    <dxf>
      <alignment horizontal="center" readingOrder="0"/>
    </dxf>
    <dxf>
      <font>
        <b val="0"/>
        <i val="0"/>
        <strike val="0"/>
        <condense val="0"/>
        <extend val="0"/>
        <outline val="0"/>
        <shadow val="0"/>
        <u val="none"/>
        <vertAlign val="baseline"/>
        <sz val="11"/>
        <color theme="0"/>
        <name val="Calibri"/>
        <family val="2"/>
        <scheme val="minor"/>
      </font>
      <fill>
        <patternFill patternType="solid">
          <fgColor indexed="64"/>
          <bgColor theme="4" tint="-0.499984740745262"/>
        </patternFill>
      </fill>
      <alignment horizontal="center" vertical="center" textRotation="0" wrapText="0" indent="0" justifyLastLine="0" shrinkToFit="0" readingOrder="0"/>
    </dxf>
  </dxfs>
  <tableStyles count="0" defaultTableStyle="TableStyleMedium2" defaultPivotStyle="PivotStyleLight16"/>
  <colors>
    <mruColors>
      <color rgb="FF99FFCC"/>
      <color rgb="FF993300"/>
      <color rgb="FFFF9933"/>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3.xml"/><Relationship Id="rId14" Type="http://schemas.openxmlformats.org/officeDocument/2006/relationships/customXml" Target="../customXml/item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s-DO"/>
              <a:t>Solicitud de Información Pública</a:t>
            </a:r>
          </a:p>
        </c:rich>
      </c:tx>
      <c:overlay val="0"/>
    </c:title>
    <c:autoTitleDeleted val="0"/>
    <c:plotArea>
      <c:layout/>
      <c:barChart>
        <c:barDir val="col"/>
        <c:grouping val="clustered"/>
        <c:varyColors val="0"/>
        <c:ser>
          <c:idx val="0"/>
          <c:order val="0"/>
          <c:tx>
            <c:strRef>
              <c:f>'DATA VALIDATION'!$I$6</c:f>
              <c:strCache>
                <c:ptCount val="1"/>
                <c:pt idx="0">
                  <c:v>SOLICITUDES RECIBIDAS</c:v>
                </c:pt>
              </c:strCache>
            </c:strRef>
          </c:tx>
          <c:invertIfNegative val="0"/>
          <c:cat>
            <c:strRef>
              <c:f>'DATA VALIDATION'!$H$7:$H$9</c:f>
              <c:strCache>
                <c:ptCount val="3"/>
                <c:pt idx="0">
                  <c:v>Julio 2023</c:v>
                </c:pt>
                <c:pt idx="1">
                  <c:v>Agosto 2023</c:v>
                </c:pt>
                <c:pt idx="2">
                  <c:v>Septiembre 2023</c:v>
                </c:pt>
              </c:strCache>
            </c:strRef>
          </c:cat>
          <c:val>
            <c:numRef>
              <c:f>'DATA VALIDATION'!$I$7:$I$9</c:f>
              <c:numCache>
                <c:formatCode>General</c:formatCode>
                <c:ptCount val="3"/>
                <c:pt idx="0">
                  <c:v>8</c:v>
                </c:pt>
                <c:pt idx="1">
                  <c:v>6</c:v>
                </c:pt>
                <c:pt idx="2">
                  <c:v>9</c:v>
                </c:pt>
              </c:numCache>
            </c:numRef>
          </c:val>
          <c:extLst>
            <c:ext xmlns:c16="http://schemas.microsoft.com/office/drawing/2014/chart" uri="{C3380CC4-5D6E-409C-BE32-E72D297353CC}">
              <c16:uniqueId val="{00000000-1AF4-4529-89CC-2777A7B8A1CE}"/>
            </c:ext>
          </c:extLst>
        </c:ser>
        <c:ser>
          <c:idx val="1"/>
          <c:order val="1"/>
          <c:tx>
            <c:strRef>
              <c:f>'DATA VALIDATION'!$J$6</c:f>
              <c:strCache>
                <c:ptCount val="1"/>
                <c:pt idx="0">
                  <c:v>ANTES DE 10 DIAS</c:v>
                </c:pt>
              </c:strCache>
            </c:strRef>
          </c:tx>
          <c:invertIfNegative val="0"/>
          <c:cat>
            <c:strRef>
              <c:f>'DATA VALIDATION'!$H$7:$H$9</c:f>
              <c:strCache>
                <c:ptCount val="3"/>
                <c:pt idx="0">
                  <c:v>Julio 2023</c:v>
                </c:pt>
                <c:pt idx="1">
                  <c:v>Agosto 2023</c:v>
                </c:pt>
                <c:pt idx="2">
                  <c:v>Septiembre 2023</c:v>
                </c:pt>
              </c:strCache>
            </c:strRef>
          </c:cat>
          <c:val>
            <c:numRef>
              <c:f>'DATA VALIDATION'!$J$7:$J$9</c:f>
              <c:numCache>
                <c:formatCode>General</c:formatCode>
                <c:ptCount val="3"/>
                <c:pt idx="0">
                  <c:v>1</c:v>
                </c:pt>
                <c:pt idx="1">
                  <c:v>0</c:v>
                </c:pt>
                <c:pt idx="2">
                  <c:v>3</c:v>
                </c:pt>
              </c:numCache>
            </c:numRef>
          </c:val>
          <c:extLst>
            <c:ext xmlns:c16="http://schemas.microsoft.com/office/drawing/2014/chart" uri="{C3380CC4-5D6E-409C-BE32-E72D297353CC}">
              <c16:uniqueId val="{00000001-1AF4-4529-89CC-2777A7B8A1CE}"/>
            </c:ext>
          </c:extLst>
        </c:ser>
        <c:ser>
          <c:idx val="2"/>
          <c:order val="2"/>
          <c:tx>
            <c:strRef>
              <c:f>'DATA VALIDATION'!$K$6</c:f>
              <c:strCache>
                <c:ptCount val="1"/>
                <c:pt idx="0">
                  <c:v> DE 10 A  15 DIAS </c:v>
                </c:pt>
              </c:strCache>
            </c:strRef>
          </c:tx>
          <c:invertIfNegative val="0"/>
          <c:cat>
            <c:strRef>
              <c:f>'DATA VALIDATION'!$H$7:$H$9</c:f>
              <c:strCache>
                <c:ptCount val="3"/>
                <c:pt idx="0">
                  <c:v>Julio 2023</c:v>
                </c:pt>
                <c:pt idx="1">
                  <c:v>Agosto 2023</c:v>
                </c:pt>
                <c:pt idx="2">
                  <c:v>Septiembre 2023</c:v>
                </c:pt>
              </c:strCache>
            </c:strRef>
          </c:cat>
          <c:val>
            <c:numRef>
              <c:f>'DATA VALIDATION'!$K$7:$K$9</c:f>
              <c:numCache>
                <c:formatCode>General</c:formatCode>
                <c:ptCount val="3"/>
                <c:pt idx="0">
                  <c:v>7</c:v>
                </c:pt>
                <c:pt idx="1">
                  <c:v>1</c:v>
                </c:pt>
                <c:pt idx="2">
                  <c:v>3</c:v>
                </c:pt>
              </c:numCache>
            </c:numRef>
          </c:val>
          <c:extLst>
            <c:ext xmlns:c16="http://schemas.microsoft.com/office/drawing/2014/chart" uri="{C3380CC4-5D6E-409C-BE32-E72D297353CC}">
              <c16:uniqueId val="{00000002-1AF4-4529-89CC-2777A7B8A1CE}"/>
            </c:ext>
          </c:extLst>
        </c:ser>
        <c:ser>
          <c:idx val="3"/>
          <c:order val="3"/>
          <c:tx>
            <c:strRef>
              <c:f>'DATA VALIDATION'!$L$6</c:f>
              <c:strCache>
                <c:ptCount val="1"/>
                <c:pt idx="0">
                  <c:v>REFERIDAS</c:v>
                </c:pt>
              </c:strCache>
            </c:strRef>
          </c:tx>
          <c:invertIfNegative val="0"/>
          <c:cat>
            <c:strRef>
              <c:f>'DATA VALIDATION'!$H$7:$H$9</c:f>
              <c:strCache>
                <c:ptCount val="3"/>
                <c:pt idx="0">
                  <c:v>Julio 2023</c:v>
                </c:pt>
                <c:pt idx="1">
                  <c:v>Agosto 2023</c:v>
                </c:pt>
                <c:pt idx="2">
                  <c:v>Septiembre 2023</c:v>
                </c:pt>
              </c:strCache>
            </c:strRef>
          </c:cat>
          <c:val>
            <c:numRef>
              <c:f>'DATA VALIDATION'!$L$7:$L$9</c:f>
              <c:numCache>
                <c:formatCode>General</c:formatCode>
                <c:ptCount val="3"/>
                <c:pt idx="0">
                  <c:v>0</c:v>
                </c:pt>
                <c:pt idx="1">
                  <c:v>4</c:v>
                </c:pt>
                <c:pt idx="2">
                  <c:v>1</c:v>
                </c:pt>
              </c:numCache>
            </c:numRef>
          </c:val>
          <c:extLst>
            <c:ext xmlns:c16="http://schemas.microsoft.com/office/drawing/2014/chart" uri="{C3380CC4-5D6E-409C-BE32-E72D297353CC}">
              <c16:uniqueId val="{00000003-1AF4-4529-89CC-2777A7B8A1CE}"/>
            </c:ext>
          </c:extLst>
        </c:ser>
        <c:ser>
          <c:idx val="4"/>
          <c:order val="4"/>
          <c:tx>
            <c:strRef>
              <c:f>'DATA VALIDATION'!$M$6</c:f>
              <c:strCache>
                <c:ptCount val="1"/>
                <c:pt idx="0">
                  <c:v>RECHAZADAS</c:v>
                </c:pt>
              </c:strCache>
            </c:strRef>
          </c:tx>
          <c:invertIfNegative val="0"/>
          <c:cat>
            <c:strRef>
              <c:f>'DATA VALIDATION'!$H$7:$H$9</c:f>
              <c:strCache>
                <c:ptCount val="3"/>
                <c:pt idx="0">
                  <c:v>Julio 2023</c:v>
                </c:pt>
                <c:pt idx="1">
                  <c:v>Agosto 2023</c:v>
                </c:pt>
                <c:pt idx="2">
                  <c:v>Septiembre 2023</c:v>
                </c:pt>
              </c:strCache>
            </c:strRef>
          </c:cat>
          <c:val>
            <c:numRef>
              <c:f>'DATA VALIDATION'!$M$7:$M$9</c:f>
              <c:numCache>
                <c:formatCode>General</c:formatCode>
                <c:ptCount val="3"/>
                <c:pt idx="0">
                  <c:v>0</c:v>
                </c:pt>
                <c:pt idx="1">
                  <c:v>1</c:v>
                </c:pt>
                <c:pt idx="2">
                  <c:v>2</c:v>
                </c:pt>
              </c:numCache>
            </c:numRef>
          </c:val>
          <c:extLst>
            <c:ext xmlns:c16="http://schemas.microsoft.com/office/drawing/2014/chart" uri="{C3380CC4-5D6E-409C-BE32-E72D297353CC}">
              <c16:uniqueId val="{00000004-1AF4-4529-89CC-2777A7B8A1CE}"/>
            </c:ext>
          </c:extLst>
        </c:ser>
        <c:dLbls>
          <c:showLegendKey val="0"/>
          <c:showVal val="0"/>
          <c:showCatName val="0"/>
          <c:showSerName val="0"/>
          <c:showPercent val="0"/>
          <c:showBubbleSize val="0"/>
        </c:dLbls>
        <c:gapWidth val="150"/>
        <c:overlap val="-25"/>
        <c:axId val="873608192"/>
        <c:axId val="873608736"/>
      </c:barChart>
      <c:catAx>
        <c:axId val="873608192"/>
        <c:scaling>
          <c:orientation val="minMax"/>
        </c:scaling>
        <c:delete val="0"/>
        <c:axPos val="b"/>
        <c:numFmt formatCode="General" sourceLinked="1"/>
        <c:majorTickMark val="out"/>
        <c:minorTickMark val="none"/>
        <c:tickLblPos val="nextTo"/>
        <c:txPr>
          <a:bodyPr/>
          <a:lstStyle/>
          <a:p>
            <a:pPr>
              <a:defRPr b="1"/>
            </a:pPr>
            <a:endParaRPr lang="en-US"/>
          </a:p>
        </c:txPr>
        <c:crossAx val="873608736"/>
        <c:crosses val="autoZero"/>
        <c:auto val="1"/>
        <c:lblAlgn val="ctr"/>
        <c:lblOffset val="100"/>
        <c:noMultiLvlLbl val="0"/>
      </c:catAx>
      <c:valAx>
        <c:axId val="873608736"/>
        <c:scaling>
          <c:orientation val="minMax"/>
        </c:scaling>
        <c:delete val="0"/>
        <c:axPos val="l"/>
        <c:numFmt formatCode="General" sourceLinked="1"/>
        <c:majorTickMark val="out"/>
        <c:minorTickMark val="none"/>
        <c:tickLblPos val="nextTo"/>
        <c:crossAx val="873608192"/>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[OAI-EXCEL 3ER TRIMESTRE.xlsx]SGC-2!PivotTable1</c:name>
    <c:fmtId val="4"/>
  </c:pivotSource>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Solicitudes de Información OAI</a:t>
            </a:r>
          </a:p>
        </c:rich>
      </c:tx>
      <c:layout>
        <c:manualLayout>
          <c:xMode val="edge"/>
          <c:yMode val="edge"/>
          <c:x val="0.30045375509194716"/>
          <c:y val="0.12295858850976961"/>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a:sp3d/>
        </c:spPr>
        <c:marker>
          <c:symbol val="none"/>
        </c:marker>
      </c:pivotFmt>
      <c:pivotFmt>
        <c:idx val="2"/>
        <c:spPr>
          <a:solidFill>
            <a:schemeClr val="accent1"/>
          </a:solidFill>
          <a:ln>
            <a:noFill/>
          </a:ln>
          <a:effectLst/>
          <a:sp3d/>
        </c:spPr>
        <c:marker>
          <c:symbol val="none"/>
        </c:marker>
      </c:pivotFmt>
      <c:pivotFmt>
        <c:idx val="3"/>
        <c:spPr>
          <a:solidFill>
            <a:schemeClr val="accent1"/>
          </a:solidFill>
          <a:ln>
            <a:noFill/>
          </a:ln>
          <a:effectLst/>
          <a:sp3d/>
        </c:spPr>
        <c:marker>
          <c:symbol val="none"/>
        </c:marker>
      </c:pivotFmt>
      <c:pivotFmt>
        <c:idx val="4"/>
        <c:spPr>
          <a:solidFill>
            <a:schemeClr val="accent1"/>
          </a:solidFill>
          <a:ln>
            <a:noFill/>
          </a:ln>
          <a:effectLst/>
          <a:sp3d/>
        </c:spPr>
        <c:marker>
          <c:symbol val="none"/>
        </c:marker>
      </c:pivotFmt>
      <c:pivotFmt>
        <c:idx val="5"/>
        <c:spPr>
          <a:solidFill>
            <a:schemeClr val="accent1"/>
          </a:solidFill>
          <a:ln>
            <a:noFill/>
          </a:ln>
          <a:effectLst/>
          <a:sp3d/>
        </c:spPr>
        <c:marker>
          <c:symbol val="none"/>
        </c:marker>
      </c:pivotFmt>
      <c:pivotFmt>
        <c:idx val="6"/>
        <c:spPr>
          <a:solidFill>
            <a:schemeClr val="accent1"/>
          </a:solidFill>
          <a:ln>
            <a:noFill/>
          </a:ln>
          <a:effectLst/>
          <a:sp3d/>
        </c:spPr>
        <c:marker>
          <c:symbol val="none"/>
        </c:marker>
      </c:pivotFmt>
      <c:pivotFmt>
        <c:idx val="7"/>
        <c:spPr>
          <a:solidFill>
            <a:schemeClr val="accent1"/>
          </a:solidFill>
          <a:ln>
            <a:noFill/>
          </a:ln>
          <a:effectLst/>
          <a:sp3d/>
        </c:spPr>
        <c:marker>
          <c:symbol val="none"/>
        </c:marker>
      </c:pivotFmt>
      <c:pivotFmt>
        <c:idx val="8"/>
        <c:spPr>
          <a:solidFill>
            <a:schemeClr val="accent1"/>
          </a:solidFill>
          <a:ln>
            <a:noFill/>
          </a:ln>
          <a:effectLst/>
          <a:sp3d/>
        </c:spPr>
        <c:marker>
          <c:symbol val="none"/>
        </c:marker>
      </c:pivotFmt>
      <c:pivotFmt>
        <c:idx val="9"/>
        <c:spPr>
          <a:solidFill>
            <a:schemeClr val="accent1"/>
          </a:solidFill>
          <a:ln>
            <a:noFill/>
          </a:ln>
          <a:effectLst/>
          <a:sp3d/>
        </c:spPr>
        <c:marker>
          <c:symbol val="none"/>
        </c:marker>
      </c:pivotFmt>
      <c:pivotFmt>
        <c:idx val="10"/>
        <c:spPr>
          <a:solidFill>
            <a:schemeClr val="accent1"/>
          </a:solidFill>
          <a:ln>
            <a:noFill/>
          </a:ln>
          <a:effectLst/>
          <a:sp3d/>
        </c:spPr>
        <c:marker>
          <c:symbol val="none"/>
        </c:marker>
      </c:pivotFmt>
      <c:pivotFmt>
        <c:idx val="11"/>
        <c:spPr>
          <a:solidFill>
            <a:schemeClr val="accent1"/>
          </a:solidFill>
          <a:ln>
            <a:noFill/>
          </a:ln>
          <a:effectLst/>
          <a:sp3d/>
        </c:spPr>
        <c:marker>
          <c:symbol val="none"/>
        </c:marker>
      </c:pivotFmt>
      <c:pivotFmt>
        <c:idx val="12"/>
        <c:spPr>
          <a:solidFill>
            <a:schemeClr val="accent1"/>
          </a:solidFill>
          <a:ln>
            <a:noFill/>
          </a:ln>
          <a:effectLst/>
          <a:sp3d/>
        </c:spPr>
        <c:marker>
          <c:symbol val="none"/>
        </c:marker>
      </c:pivotFmt>
      <c:pivotFmt>
        <c:idx val="13"/>
        <c:spPr>
          <a:solidFill>
            <a:schemeClr val="accent1"/>
          </a:solidFill>
          <a:ln>
            <a:noFill/>
          </a:ln>
          <a:effectLst/>
          <a:sp3d/>
        </c:spPr>
        <c:marker>
          <c:symbol val="none"/>
        </c:marker>
      </c:pivotFmt>
      <c:pivotFmt>
        <c:idx val="14"/>
        <c:spPr>
          <a:solidFill>
            <a:schemeClr val="accent1"/>
          </a:solidFill>
          <a:ln>
            <a:noFill/>
          </a:ln>
          <a:effectLst/>
          <a:sp3d/>
        </c:spPr>
        <c:marker>
          <c:symbol val="none"/>
        </c:marker>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'SGC-2'!$B$4:$B$5</c:f>
              <c:strCache>
                <c:ptCount val="1"/>
                <c:pt idx="0">
                  <c:v>A TIEMPO</c:v>
                </c:pt>
              </c:strCache>
            </c:strRef>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'SGC-2'!$A$6:$A$10</c:f>
              <c:strCache>
                <c:ptCount val="4"/>
                <c:pt idx="0">
                  <c:v>Base de Datos</c:v>
                </c:pt>
                <c:pt idx="1">
                  <c:v>Página Web</c:v>
                </c:pt>
                <c:pt idx="2">
                  <c:v>Referida</c:v>
                </c:pt>
                <c:pt idx="3">
                  <c:v>Áreas de la TSS</c:v>
                </c:pt>
              </c:strCache>
            </c:strRef>
          </c:cat>
          <c:val>
            <c:numRef>
              <c:f>'SGC-2'!$B$6:$B$10</c:f>
              <c:numCache>
                <c:formatCode>General</c:formatCode>
                <c:ptCount val="4"/>
                <c:pt idx="0">
                  <c:v>2</c:v>
                </c:pt>
                <c:pt idx="1">
                  <c:v>6</c:v>
                </c:pt>
                <c:pt idx="2">
                  <c:v>1</c:v>
                </c:pt>
                <c:pt idx="3">
                  <c:v>7</c:v>
                </c:pt>
              </c:numCache>
            </c:numRef>
          </c:val>
          <c:extLst>
            <c:ext xmlns:c16="http://schemas.microsoft.com/office/drawing/2014/chart" uri="{C3380CC4-5D6E-409C-BE32-E72D297353CC}">
              <c16:uniqueId val="{00000000-0E8D-4FA6-961A-C1FB70281440}"/>
            </c:ext>
          </c:extLst>
        </c:ser>
        <c:dLbls>
          <c:showLegendKey val="0"/>
          <c:showVal val="0"/>
          <c:showCatName val="0"/>
          <c:showSerName val="0"/>
          <c:showPercent val="0"/>
          <c:showBubbleSize val="0"/>
        </c:dLbls>
        <c:gapWidth val="150"/>
        <c:shape val="box"/>
        <c:axId val="873610368"/>
        <c:axId val="873610912"/>
        <c:axId val="0"/>
      </c:bar3DChart>
      <c:catAx>
        <c:axId val="87361036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3610912"/>
        <c:crosses val="autoZero"/>
        <c:auto val="1"/>
        <c:lblAlgn val="ctr"/>
        <c:lblOffset val="100"/>
        <c:noMultiLvlLbl val="0"/>
      </c:catAx>
      <c:valAx>
        <c:axId val="873610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361036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Radio" firstButton="1" fmlaLink="'DATA VALIDATION'!$H$5"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9525</xdr:colOff>
      <xdr:row>19</xdr:row>
      <xdr:rowOff>161924</xdr:rowOff>
    </xdr:from>
    <xdr:to>
      <xdr:col>4</xdr:col>
      <xdr:colOff>1200149</xdr:colOff>
      <xdr:row>36</xdr:row>
      <xdr:rowOff>161925</xdr:rowOff>
    </xdr:to>
    <xdr:graphicFrame macro="">
      <xdr:nvGraphicFramePr>
        <xdr:cNvPr id="10" name="Chart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5</xdr:col>
          <xdr:colOff>0</xdr:colOff>
          <xdr:row>21</xdr:row>
          <xdr:rowOff>180975</xdr:rowOff>
        </xdr:from>
        <xdr:to>
          <xdr:col>6</xdr:col>
          <xdr:colOff>0</xdr:colOff>
          <xdr:row>23</xdr:row>
          <xdr:rowOff>19050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1er. Trimestre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6</xdr:col>
          <xdr:colOff>0</xdr:colOff>
          <xdr:row>24</xdr:row>
          <xdr:rowOff>28575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2do. Trimestre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6</xdr:col>
          <xdr:colOff>0</xdr:colOff>
          <xdr:row>25</xdr:row>
          <xdr:rowOff>28575</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3ro. Trimestre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0</xdr:rowOff>
        </xdr:from>
        <xdr:to>
          <xdr:col>6</xdr:col>
          <xdr:colOff>0</xdr:colOff>
          <xdr:row>26</xdr:row>
          <xdr:rowOff>28575</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4to. Trimestre</a:t>
              </a:r>
            </a:p>
          </xdr:txBody>
        </xdr:sp>
        <xdr:clientData/>
      </xdr:twoCellAnchor>
    </mc:Choice>
    <mc:Fallback/>
  </mc:AlternateContent>
  <xdr:twoCellAnchor editAs="oneCell">
    <xdr:from>
      <xdr:col>3</xdr:col>
      <xdr:colOff>152400</xdr:colOff>
      <xdr:row>0</xdr:row>
      <xdr:rowOff>57150</xdr:rowOff>
    </xdr:from>
    <xdr:to>
      <xdr:col>4</xdr:col>
      <xdr:colOff>1146317</xdr:colOff>
      <xdr:row>1</xdr:row>
      <xdr:rowOff>374204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2886075" y="57150"/>
          <a:ext cx="2146442" cy="11171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15</xdr:row>
      <xdr:rowOff>166687</xdr:rowOff>
    </xdr:from>
    <xdr:to>
      <xdr:col>6</xdr:col>
      <xdr:colOff>376238</xdr:colOff>
      <xdr:row>30</xdr:row>
      <xdr:rowOff>52387</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jennifer_gomez/Downloads/OAI-LM-001%20Listado%20Maestro%20de%20Solicitudes%20de%20Informaci&#243;n%20P&#250;blica%20(12)%20(3).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Users/jennifer_gomez/Downloads/OAI-LM-001%20Listado%20Maestro%20de%20Solicitudes%20de%20Informaci&#243;n%20P&#250;blica%20(12)%20(3).xlsx" TargetMode="External"/><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2" Type="http://schemas.openxmlformats.org/officeDocument/2006/relationships/externalLinkPath" Target="/Users/jennifer_gomez/Downloads/OAI-LM-001%20Listado%20Maestro%20de%20Solicitudes%20de%20Informaci&#243;n%20P&#250;blica%20(12)%20(3).xlsx" TargetMode="External"/><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eresa Garces" refreshedDate="43214.520517245372" createdVersion="6" refreshedVersion="6" minRefreshableVersion="3" recordCount="234" xr:uid="{00000000-000A-0000-FFFF-FFFF00000000}">
  <cacheSource type="worksheet">
    <worksheetSource ref="A8:T7742" sheet="ALIMENTACION" r:id="rId2"/>
  </cacheSource>
  <cacheFields count="19">
    <cacheField name="No" numFmtId="0">
      <sharedItems containsString="0" containsBlank="1" containsNumber="1" containsInteger="1" minValue="1" maxValue="219"/>
    </cacheField>
    <cacheField name="Nombre del Solicitante" numFmtId="0">
      <sharedItems containsBlank="1"/>
    </cacheField>
    <cacheField name="Telefóno" numFmtId="0">
      <sharedItems containsBlank="1" containsMixedTypes="1" containsNumber="1" containsInteger="1" minValue="8092219111" maxValue="8299932225"/>
    </cacheField>
    <cacheField name="E-mail" numFmtId="0">
      <sharedItems containsBlank="1"/>
    </cacheField>
    <cacheField name="Resumen de Informaciones o datos requeridos" numFmtId="0">
      <sharedItems containsBlank="1" longText="1"/>
    </cacheField>
    <cacheField name="Resumen de Respuestas" numFmtId="0">
      <sharedItems containsBlank="1"/>
    </cacheField>
    <cacheField name="Tipo de Solicitud" numFmtId="0">
      <sharedItems containsBlank="1" count="5">
        <s v="Áreas de la TSS"/>
        <s v="Base de Datos"/>
        <s v="Referida"/>
        <s v="Página Web"/>
        <m/>
      </sharedItems>
    </cacheField>
    <cacheField name="Tiempo estipulado" numFmtId="0">
      <sharedItems containsBlank="1" containsMixedTypes="1" containsNumber="1" containsInteger="1" minValue="3" maxValue="15"/>
    </cacheField>
    <cacheField name="Respuesta " numFmtId="0">
      <sharedItems containsBlank="1" count="4">
        <s v="Procede"/>
        <s v="Referida"/>
        <s v="Rechazada"/>
        <m/>
      </sharedItems>
    </cacheField>
    <cacheField name="Fecha Solicitud Incompleta_x000a_(MES/DIA/AÑO)" numFmtId="0">
      <sharedItems containsNonDate="0" containsString="0" containsBlank="1"/>
    </cacheField>
    <cacheField name="Fecha de Solicitud_x000a_(MES/DIA/AÑO)" numFmtId="0">
      <sharedItems containsNonDate="0" containsDate="1" containsString="0" containsBlank="1" minDate="2018-01-04T00:00:00" maxDate="2018-04-19T00:00:00"/>
    </cacheField>
    <cacheField name="Estatus de la solicitud" numFmtId="0">
      <sharedItems containsNonDate="0" containsString="0" containsBlank="1"/>
    </cacheField>
    <cacheField name="Año" numFmtId="0">
      <sharedItems containsBlank="1"/>
    </cacheField>
    <cacheField name="Cálculo Mes" numFmtId="0">
      <sharedItems containsString="0" containsBlank="1" containsNumber="1" containsInteger="1" minValue="1" maxValue="4"/>
    </cacheField>
    <cacheField name="MES" numFmtId="0">
      <sharedItems containsBlank="1" count="5">
        <s v="Enero  2018"/>
        <s v="Febrero 2018"/>
        <s v="Marzo 2018"/>
        <s v="Abril 2018"/>
        <m/>
      </sharedItems>
    </cacheField>
    <cacheField name="Fecha límite de entrega (MES/DIA/AÑO)" numFmtId="0">
      <sharedItems containsNonDate="0" containsDate="1" containsString="0" containsBlank="1" minDate="2018-01-11T00:00:00" maxDate="2018-04-21T00:00:00"/>
    </cacheField>
    <cacheField name="Fecha de Respuesta_x000a_(MES/DIA/AÑO)" numFmtId="0">
      <sharedItems containsNonDate="0" containsDate="1" containsString="0" containsBlank="1" minDate="2018-01-08T00:00:00" maxDate="2018-04-21T00:00:00"/>
    </cacheField>
    <cacheField name="Días Totales" numFmtId="0">
      <sharedItems containsString="0" containsBlank="1" containsNumber="1" containsInteger="1" minValue="1" maxValue="28"/>
    </cacheField>
    <cacheField name="Cumplimiento" numFmtId="0">
      <sharedItems containsBlank="1" count="3">
        <s v="A TIEMPO"/>
        <s v="FUERA DE TIEMPO"/>
        <m/>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eresa Garces" refreshedDate="43214.520862268517" createdVersion="6" refreshedVersion="6" minRefreshableVersion="3" recordCount="234" xr:uid="{00000000-000A-0000-FFFF-FFFF01000000}">
  <cacheSource type="worksheet">
    <worksheetSource ref="A8:U7742" sheet="ALIMENTACION" r:id="rId2"/>
  </cacheSource>
  <cacheFields count="20">
    <cacheField name="No" numFmtId="0">
      <sharedItems containsString="0" containsBlank="1" containsNumber="1" containsInteger="1" minValue="1" maxValue="219"/>
    </cacheField>
    <cacheField name="Nombre del Solicitante" numFmtId="0">
      <sharedItems containsBlank="1"/>
    </cacheField>
    <cacheField name="Telefóno" numFmtId="0">
      <sharedItems containsBlank="1" containsMixedTypes="1" containsNumber="1" containsInteger="1" minValue="8092219111" maxValue="8299932225"/>
    </cacheField>
    <cacheField name="E-mail" numFmtId="0">
      <sharedItems containsBlank="1"/>
    </cacheField>
    <cacheField name="Resumen de Informaciones o datos requeridos" numFmtId="0">
      <sharedItems containsBlank="1" longText="1"/>
    </cacheField>
    <cacheField name="Resumen de Respuestas" numFmtId="0">
      <sharedItems containsBlank="1"/>
    </cacheField>
    <cacheField name="Tipo de Solicitud" numFmtId="0">
      <sharedItems containsBlank="1"/>
    </cacheField>
    <cacheField name="Tiempo estipulado" numFmtId="0">
      <sharedItems containsBlank="1" containsMixedTypes="1" containsNumber="1" containsInteger="1" minValue="3" maxValue="15"/>
    </cacheField>
    <cacheField name="Respuesta " numFmtId="0">
      <sharedItems containsBlank="1" count="4">
        <s v="Procede"/>
        <s v="Referida"/>
        <s v="Rechazada"/>
        <m/>
      </sharedItems>
    </cacheField>
    <cacheField name="Fecha Solicitud Incompleta_x000a_(MES/DIA/AÑO)" numFmtId="0">
      <sharedItems containsNonDate="0" containsString="0" containsBlank="1"/>
    </cacheField>
    <cacheField name="Fecha de Solicitud_x000a_(MES/DIA/AÑO)" numFmtId="0">
      <sharedItems containsNonDate="0" containsDate="1" containsString="0" containsBlank="1" minDate="2018-01-04T00:00:00" maxDate="2018-04-19T00:00:00"/>
    </cacheField>
    <cacheField name="Estatus de la solicitud" numFmtId="0">
      <sharedItems containsNonDate="0" containsString="0" containsBlank="1"/>
    </cacheField>
    <cacheField name="Año" numFmtId="0">
      <sharedItems containsBlank="1"/>
    </cacheField>
    <cacheField name="Cálculo Mes" numFmtId="0">
      <sharedItems containsString="0" containsBlank="1" containsNumber="1" containsInteger="1" minValue="1" maxValue="4"/>
    </cacheField>
    <cacheField name="MES" numFmtId="0">
      <sharedItems containsBlank="1" count="5">
        <s v="Enero  2018"/>
        <s v="Febrero 2018"/>
        <s v="Marzo 2018"/>
        <s v="Abril 2018"/>
        <m/>
      </sharedItems>
    </cacheField>
    <cacheField name="Fecha límite de entrega (MES/DIA/AÑO)" numFmtId="0">
      <sharedItems containsNonDate="0" containsDate="1" containsString="0" containsBlank="1" minDate="2018-01-11T00:00:00" maxDate="2018-04-21T00:00:00"/>
    </cacheField>
    <cacheField name="Fecha de Respuesta_x000a_(MES/DIA/AÑO)" numFmtId="0">
      <sharedItems containsNonDate="0" containsDate="1" containsString="0" containsBlank="1" minDate="2018-01-08T00:00:00" maxDate="2018-04-21T00:00:00"/>
    </cacheField>
    <cacheField name="Días Totales" numFmtId="0">
      <sharedItems containsString="0" containsBlank="1" containsNumber="1" containsInteger="1" minValue="1" maxValue="28"/>
    </cacheField>
    <cacheField name="Cumplimiento" numFmtId="0">
      <sharedItems containsBlank="1" count="3">
        <s v="A TIEMPO"/>
        <s v="FUERA DE TIEMPO"/>
        <m/>
      </sharedItems>
    </cacheField>
    <cacheField name="TIEMPO ANTES DE" numFmtId="0">
      <sharedItems containsBlank="1" count="4">
        <s v="ANTES DE 10 DIAS"/>
        <s v="DE 10 A 15 DIAS"/>
        <s v=""/>
        <m/>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eresa Garces" refreshedDate="43214.569830902779" createdVersion="6" refreshedVersion="6" minRefreshableVersion="3" recordCount="188" xr:uid="{00000000-000A-0000-FFFF-FFFF02000000}">
  <cacheSource type="worksheet">
    <worksheetSource ref="E8:U196" sheet="ALIMENTACION" r:id="rId2"/>
  </cacheSource>
  <cacheFields count="17">
    <cacheField name="E-mail" numFmtId="0">
      <sharedItems containsBlank="1"/>
    </cacheField>
    <cacheField name="Resumen de Informaciones o datos requeridos" numFmtId="0">
      <sharedItems containsBlank="1" longText="1"/>
    </cacheField>
    <cacheField name="Resumen de Respuestas" numFmtId="0">
      <sharedItems containsBlank="1"/>
    </cacheField>
    <cacheField name="Tipo de Solicitud" numFmtId="0">
      <sharedItems containsBlank="1" count="8">
        <s v="Áreas de la TSS"/>
        <s v="Base de Datos"/>
        <s v="Referida"/>
        <s v="Página Web"/>
        <m/>
        <s v="Rechazada" u="1"/>
        <s v="Dirección de Asistencia al Empleador" u="1"/>
        <s v="Recursos Humanos" u="1"/>
      </sharedItems>
    </cacheField>
    <cacheField name="Tiempo estipulado" numFmtId="0">
      <sharedItems containsMixedTypes="1" containsNumber="1" containsInteger="1" minValue="3" maxValue="15"/>
    </cacheField>
    <cacheField name="Respuesta " numFmtId="0">
      <sharedItems containsBlank="1"/>
    </cacheField>
    <cacheField name="Fecha Solicitud Incompleta_x000a_(MES/DIA/AÑO)" numFmtId="0">
      <sharedItems containsNonDate="0" containsString="0" containsBlank="1"/>
    </cacheField>
    <cacheField name="Fecha de Solicitud_x000a_(MES/DIA/AÑO)" numFmtId="0">
      <sharedItems containsNonDate="0" containsDate="1" containsString="0" containsBlank="1" minDate="2018-01-04T00:00:00" maxDate="2018-04-19T00:00:00"/>
    </cacheField>
    <cacheField name="Estatus de la solicitud" numFmtId="14">
      <sharedItems containsNonDate="0" containsString="0" containsBlank="1"/>
    </cacheField>
    <cacheField name="Año" numFmtId="0">
      <sharedItems containsBlank="1" count="7">
        <s v="2018"/>
        <m/>
        <s v="" u="1"/>
        <s v="2017" u="1"/>
        <s v="2016" u="1"/>
        <s v="2015" u="1"/>
        <s v="2014" u="1"/>
      </sharedItems>
    </cacheField>
    <cacheField name="Cálculo Mes" numFmtId="0">
      <sharedItems containsString="0" containsBlank="1" containsNumber="1" containsInteger="1" minValue="1" maxValue="4"/>
    </cacheField>
    <cacheField name="MES" numFmtId="0">
      <sharedItems containsBlank="1" count="51">
        <s v="Enero  2018"/>
        <s v="Febrero 2018"/>
        <s v="Marzo 2018"/>
        <s v="Abril 2018"/>
        <m/>
        <s v="" u="1"/>
        <s v="Mayo 2015" u="1"/>
        <s v="Agosto 2014" u="1"/>
        <s v="Octubre 2016" u="1"/>
        <s v="Enero  2015" u="1"/>
        <s v="Noviembre 2014" u="1"/>
        <s v="Septiembre 2016" u="1"/>
        <s v="Agosto 2015" u="1"/>
        <s v="Febrero 2016" u="1"/>
        <s v="Enero  2016" u="1"/>
        <s v="Abril 2014" u="1"/>
        <s v="Agosto 2016" u="1"/>
        <s v="Noviembre 2015" u="1"/>
        <s v="Julio 2014" u="1"/>
        <s v="Mayo 2014" u="1"/>
        <s v="Abril 2015" u="1"/>
        <s v="Junio 2014" u="1"/>
        <s v="Septiembre 2017" u="1"/>
        <s v="Agosto 2017" u="1"/>
        <s v="Diciembre 2015" u="1"/>
        <s v="Mayo 2017" u="1"/>
        <s v="Julio 2015" u="1"/>
        <s v="Abril 2016" u="1"/>
        <s v="Octubre 2015" u="1"/>
        <s v="Noviembre 2016" u="1"/>
        <s v="Junio 2015" u="1"/>
        <s v="Julio 2016" u="1"/>
        <s v="Abril 2017" u="1"/>
        <s v="Junio 2016" u="1"/>
        <s v="Diciembre 2016" u="1"/>
        <s v="Julio 2017" u="1"/>
        <s v="Febrero 2015" u="1"/>
        <s v="Noviembre 2017" u="1"/>
        <s v="Junio 2017" u="1"/>
        <s v="Marzo 2014" u="1"/>
        <s v="Octubre 2017" u="1"/>
        <s v="Septiembre 2014" u="1"/>
        <s v="Mayo 2016" u="1"/>
        <s v="Diciembre 2017" u="1"/>
        <s v="Marzo 2015" u="1"/>
        <s v="Febrero 2017" u="1"/>
        <s v="Marzo 2016" u="1"/>
        <s v="Octubre 2014" u="1"/>
        <s v="Marzo 2017" u="1"/>
        <s v="Septiembre 2015" u="1"/>
        <s v="Febrero 2014" u="1"/>
      </sharedItems>
    </cacheField>
    <cacheField name="Fecha límite de entrega (MES/DIA/AÑO)" numFmtId="14">
      <sharedItems containsDate="1" containsMixedTypes="1" minDate="2018-01-11T00:00:00" maxDate="2018-04-24T00:00:00"/>
    </cacheField>
    <cacheField name="Fecha de Respuesta_x000a_(MES/DIA/AÑO)" numFmtId="0">
      <sharedItems containsNonDate="0" containsDate="1" containsString="0" containsBlank="1" minDate="2018-01-08T00:00:00" maxDate="2018-04-21T00:00:00"/>
    </cacheField>
    <cacheField name="Días Totales" numFmtId="0">
      <sharedItems containsSemiMixedTypes="0" containsString="0" containsNumber="1" containsInteger="1" minValue="0" maxValue="28"/>
    </cacheField>
    <cacheField name="Cumplimiento" numFmtId="0">
      <sharedItems containsBlank="1" count="3">
        <s v="A TIEMPO"/>
        <s v="FUERA DE TIEMPO"/>
        <m u="1"/>
      </sharedItems>
    </cacheField>
    <cacheField name="TIEMPO ANTES D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4">
  <r>
    <n v="1"/>
    <s v="Noelia esther abreu disla"/>
    <n v="8098495170"/>
    <s v="esther14_91@hotmail.es"/>
    <s v="Todo "/>
    <s v="se informó a la ciudadana que la solicitud está incompleta, ya que debe especificar la información que nos solicita."/>
    <x v="0"/>
    <n v="5"/>
    <x v="0"/>
    <m/>
    <d v="2018-01-04T00:00:00"/>
    <m/>
    <s v="2018"/>
    <n v="1"/>
    <x v="0"/>
    <d v="2018-01-11T00:00:00"/>
    <d v="2018-01-08T00:00:00"/>
    <n v="3"/>
    <x v="0"/>
  </r>
  <r>
    <n v="2"/>
    <s v="Ilvin Mendoza "/>
    <s v="809-688-7000 2267"/>
    <s v="imendoza@economia.gob.do"/>
    <s v="1- número de empleados por Provincias ACTUAL 2- número de empleados por rango salarial por Provincias. ACTUAL 3- número de empresas por Provincias según el siguiente número de empleados: ACTUAL 1-9 10-49 50-99 100-249 mayor de 250. 4- Recaudaciones por Provincias. 2007-2017 5- Número de empleadores por provincias 2007-2017."/>
    <s v="Le fueron suministradas las informaciones solicitadas en correo electronico"/>
    <x v="1"/>
    <n v="15"/>
    <x v="0"/>
    <m/>
    <d v="2018-01-15T00:00:00"/>
    <m/>
    <s v="2018"/>
    <n v="1"/>
    <x v="0"/>
    <d v="2018-02-06T00:00:00"/>
    <d v="2018-02-22T00:00:00"/>
    <n v="28"/>
    <x v="1"/>
  </r>
  <r>
    <n v="3"/>
    <s v="Miguel Angel Reyes Taveras"/>
    <n v="8099068283"/>
    <s v="miguelreyesrd@gmail.com"/>
    <s v="Relación de contrataciones de publicidad y propaganda efectuadas por esa institución en el año 2017, desagregado por datos de razón social y nombre comercial de persona contratada, datos del representante, monto del contrato, formato de la publicidad contratada, nombre del medio y espacio contratado, tiempo de la contratación y procedimiento de contratación realizado."/>
    <s v="la información fue suministrada mediante documento enviado vía e-mail"/>
    <x v="0"/>
    <n v="5"/>
    <x v="0"/>
    <m/>
    <d v="2018-01-12T00:00:00"/>
    <m/>
    <s v="2018"/>
    <n v="1"/>
    <x v="0"/>
    <d v="2018-01-19T00:00:00"/>
    <d v="2018-01-19T00:00:00"/>
    <n v="5"/>
    <x v="0"/>
  </r>
  <r>
    <n v="4"/>
    <s v="Pedro Blanco "/>
    <s v="829-276-4216"/>
    <s v="pblancod@hotmail.con"/>
    <s v="Estatus de los montos aportados como empleado de TSS entre septiembre 2003-abril 2009."/>
    <s v="solicitud referida a la SIPEN"/>
    <x v="2"/>
    <n v="3"/>
    <x v="1"/>
    <m/>
    <d v="2018-01-15T00:00:00"/>
    <m/>
    <s v="2018"/>
    <n v="1"/>
    <x v="0"/>
    <d v="2018-01-18T00:00:00"/>
    <d v="2018-01-15T00:00:00"/>
    <n v="1"/>
    <x v="0"/>
  </r>
  <r>
    <n v="5"/>
    <s v="Mariví Guerrero Ávila"/>
    <n v="8292929902"/>
    <s v="mariviguerreroa@hotmail.com"/>
    <s v="Con relación al incumplimiento de pago por parte de los empleadores: ¿Qué porcentaje de empleadores se atrasa en los pagos? ¿Existe un tiempo promedio de saldo? ¿Cuál es el porcentaje de los trabajadores afiliados que se quedan sin cobertura? ¿Cuál es el fondo destinado a cubrir los 60 días posteriores al vencimiento a la fecha de pago / desempleo? Agradezco de antemano sus atenciones. Saludos cordiales."/>
    <s v="La informacion le fue suministrada en documento adjunto"/>
    <x v="0"/>
    <n v="5"/>
    <x v="0"/>
    <m/>
    <d v="2018-01-16T00:00:00"/>
    <m/>
    <s v="2018"/>
    <n v="1"/>
    <x v="0"/>
    <d v="2018-01-23T00:00:00"/>
    <d v="2018-01-23T00:00:00"/>
    <n v="5"/>
    <x v="0"/>
  </r>
  <r>
    <n v="6"/>
    <s v="Giselle de Jesús"/>
    <s v="849-856-8747"/>
    <s v="gisselle.sjr@hotmail.com"/>
    <s v="1- Registro en TSS. 2- Sobre pago de la TSS: como y donde, formas en que se realiza."/>
    <s v="Informacion suministrada en documento adjunto al correo electrónico"/>
    <x v="3"/>
    <n v="3"/>
    <x v="0"/>
    <m/>
    <d v="2018-01-22T00:00:00"/>
    <m/>
    <s v="2018"/>
    <n v="1"/>
    <x v="0"/>
    <d v="2018-01-25T00:00:00"/>
    <d v="2018-01-23T00:00:00"/>
    <n v="2"/>
    <x v="0"/>
  </r>
  <r>
    <n v="7"/>
    <s v="Mariela Mejía"/>
    <s v="809-628-8930"/>
    <s v="mamejia@diariolibre.com"/>
    <s v="1-Relación estadistica, cantidad de extranjeros que estan registrados solo con pasaporte en TSS, distribución por nacionalidad. 2-Relación estadistica, cantidad de extranjeros que estan cotizando en TSS, distribución por nacionalidad. 3- Salario promedio por nacionalidad. (mas bajo- mas alto)."/>
    <s v="Informacion suministrada en documento adjunto al correo electrónico"/>
    <x v="1"/>
    <n v="15"/>
    <x v="0"/>
    <m/>
    <d v="2018-01-30T00:00:00"/>
    <m/>
    <s v="2018"/>
    <n v="1"/>
    <x v="0"/>
    <d v="2018-02-20T00:00:00"/>
    <d v="2018-02-22T00:00:00"/>
    <n v="18"/>
    <x v="0"/>
  </r>
  <r>
    <n v="8"/>
    <s v="Angelica Colon"/>
    <s v="809-854-2426"/>
    <s v="colonangelicam@gmail.com"/>
    <s v="Reporte de las ultimas 12 Cuotas del pago a mi ARS"/>
    <s v="Ciudadana remitida a la DIDA, por no ser información publica"/>
    <x v="0"/>
    <n v="5"/>
    <x v="0"/>
    <m/>
    <d v="2018-02-02T00:00:00"/>
    <m/>
    <s v="2018"/>
    <n v="2"/>
    <x v="1"/>
    <d v="2018-02-09T00:00:00"/>
    <d v="2018-02-07T00:00:00"/>
    <n v="4"/>
    <x v="0"/>
  </r>
  <r>
    <n v="9"/>
    <s v="Mariví Guerrero Ávila"/>
    <s v=": 8292929902"/>
    <s v="mariviguerreroa@hotmail.com"/>
    <s v="Anteriormente obtuve información de esta institución, en la cual me informaban que los 60 dias de coberturas posteriores al impago correspondian a cada ARS. En tal virtud, no resulta esto contradictorio con el art. 28 de la Ley 87-01? En ARS SEMMA nos informan que corresponde a la TSS este pago. Favor ver adjuntos."/>
    <s v="Información suministrada en documento adjunto"/>
    <x v="0"/>
    <n v="5"/>
    <x v="0"/>
    <m/>
    <d v="2018-02-06T00:00:00"/>
    <m/>
    <s v="2018"/>
    <n v="2"/>
    <x v="1"/>
    <d v="2018-02-13T00:00:00"/>
    <d v="2018-02-13T00:00:00"/>
    <n v="5"/>
    <x v="0"/>
  </r>
  <r>
    <n v="10"/>
    <s v="Laura Patricia Guzman"/>
    <n v="8298496117"/>
    <s v="laura.guz31@gmail.com"/>
    <s v="Confirmación de que mi empleador (Gymboree Play and Music) me tiene registrada en la TSS. "/>
    <s v="Información suministrada en documento adjunto"/>
    <x v="1"/>
    <n v="15"/>
    <x v="0"/>
    <m/>
    <d v="2018-02-22T00:00:00"/>
    <m/>
    <s v="2018"/>
    <n v="2"/>
    <x v="1"/>
    <d v="2018-03-16T00:00:00"/>
    <d v="2018-02-26T00:00:00"/>
    <n v="3"/>
    <x v="0"/>
  </r>
  <r>
    <n v="11"/>
    <s v="Decoración y ambiente "/>
    <n v="8092223602"/>
    <s v="alianysg@gmail.com"/>
    <s v="registro de empresas y pagos mensuales para personal de ventas"/>
    <s v="Informacion suministrada en documento adjunto al correo electrónico, se le informó que esto pertenece a servicios"/>
    <x v="3"/>
    <n v="3"/>
    <x v="0"/>
    <m/>
    <d v="2018-02-28T00:00:00"/>
    <m/>
    <s v="2018"/>
    <n v="2"/>
    <x v="1"/>
    <d v="2018-03-05T00:00:00"/>
    <d v="2018-03-02T00:00:00"/>
    <n v="3"/>
    <x v="0"/>
  </r>
  <r>
    <n v="12"/>
    <s v="Ana Minerva Rivas Molina"/>
    <n v="8292222306"/>
    <s v="ana.rivasmolina@gmail.com"/>
    <s v="1- Requisitos de registro de empleados extranjeros. 2- Proceso de registro de empleados extranjeros. "/>
    <s v="Información suministrada en documento adjunto"/>
    <x v="0"/>
    <n v="5"/>
    <x v="0"/>
    <m/>
    <d v="2018-02-28T00:00:00"/>
    <m/>
    <s v="2018"/>
    <n v="2"/>
    <x v="1"/>
    <d v="2018-03-07T00:00:00"/>
    <d v="2018-03-01T00:00:00"/>
    <n v="2"/>
    <x v="0"/>
  </r>
  <r>
    <n v="13"/>
    <s v="Ana Minerva Rivas Molina"/>
    <n v="8292222306"/>
    <s v="ana.rivasmolina@gmail.com"/>
    <s v="1- Estadisticas sobre cantidad de extranjeros cotizando en TSS, hasta el día 21/02/2018. 2- Estadistica sobre cantidad de extranjeros registrados con pasaporte, hasta el día 21/02/2018."/>
    <s v="Información suministrada en documento adjunto"/>
    <x v="3"/>
    <n v="3"/>
    <x v="0"/>
    <m/>
    <d v="2018-02-28T00:00:00"/>
    <m/>
    <s v="2018"/>
    <n v="2"/>
    <x v="1"/>
    <d v="2018-03-05T00:00:00"/>
    <d v="2018-03-01T00:00:00"/>
    <n v="2"/>
    <x v="0"/>
  </r>
  <r>
    <n v="14"/>
    <s v="Jaime Ramirez Alcantara"/>
    <s v="809-785-4646"/>
    <s v="miguelinaalcantara58@gmail.com"/>
    <s v="Saber si tiene algun dinero (montos AFP)"/>
    <s v="solicitud referida a la SIPEN"/>
    <x v="2"/>
    <n v="3"/>
    <x v="0"/>
    <m/>
    <d v="2018-02-26T00:00:00"/>
    <m/>
    <s v="2018"/>
    <n v="2"/>
    <x v="1"/>
    <d v="2018-03-02T00:00:00"/>
    <d v="2018-03-01T00:00:00"/>
    <n v="3"/>
    <x v="0"/>
  </r>
  <r>
    <n v="15"/>
    <s v="Marie Pier Acevedo"/>
    <s v=": 809 607 6117"/>
    <s v="mpaas@live.com"/>
    <s v="1. Necesito la lista de empresas en Santo Domingo, preferiblemente con las siguientes clasificaciones por a) cantidad de empleados, b) sector económico al que pertenece, c) contacto telefónico, d) persona responsable por la empresa. 2. Y la lista de las asociaciones con su a) clasificación por sector económico; b) contacto telefónico; c) vocero o persona responsable. Por favor, comuníquenme cuáles son las informaciones que tienen sobre este asunto. (Bases de datos de empresas y asociaciones de empresas del país que ustedes tengan). "/>
    <s v="Solicitud rechazada"/>
    <x v="0"/>
    <n v="5"/>
    <x v="2"/>
    <m/>
    <d v="2018-02-28T00:00:00"/>
    <m/>
    <s v="2018"/>
    <n v="2"/>
    <x v="1"/>
    <d v="2018-03-07T00:00:00"/>
    <d v="2018-03-01T00:00:00"/>
    <n v="2"/>
    <x v="0"/>
  </r>
  <r>
    <n v="16"/>
    <s v="Davianni Peralta"/>
    <s v="849-864-0524"/>
    <s v="moypera@outlook.com"/>
    <s v="1- Primer director. 2- Director actual. 3- Funciones. 4- Aportes. 5- Misión, Politica y Valores. 6- Como se maneja. "/>
    <s v="Información suministrada en documento adjunto"/>
    <x v="3"/>
    <n v="3"/>
    <x v="0"/>
    <m/>
    <d v="2018-03-07T00:00:00"/>
    <m/>
    <s v="2018"/>
    <n v="3"/>
    <x v="2"/>
    <d v="2018-03-12T00:00:00"/>
    <d v="2018-03-07T00:00:00"/>
    <n v="1"/>
    <x v="0"/>
  </r>
  <r>
    <n v="17"/>
    <s v="Reyelys Coral Ogando Herrera"/>
    <s v="809-701-7942"/>
    <s v="graciela05@hotmail.com"/>
    <s v="- Historia. 2- Sus Directores. 3- Servicios que brindan."/>
    <s v="Información suministrada de forma personal"/>
    <x v="3"/>
    <n v="3"/>
    <x v="0"/>
    <m/>
    <d v="2018-03-07T00:00:00"/>
    <m/>
    <s v="2018"/>
    <n v="3"/>
    <x v="2"/>
    <d v="2018-03-12T00:00:00"/>
    <d v="2018-03-07T00:00:00"/>
    <n v="1"/>
    <x v="0"/>
  </r>
  <r>
    <n v="18"/>
    <s v="Keila Santana"/>
    <s v=": 829-792-3094"/>
    <s v="keila-0120@hotmail.com"/>
    <s v="1- Primer director. 2- Director actual. 3- Funciones. 4- Aportes. 5- Misión, Politica y Valores. 6- Como se maneja. "/>
    <s v="Información suministrada de forma personal"/>
    <x v="3"/>
    <n v="3"/>
    <x v="0"/>
    <m/>
    <d v="2018-03-07T00:00:00"/>
    <m/>
    <s v="2018"/>
    <n v="3"/>
    <x v="2"/>
    <d v="2018-03-12T00:00:00"/>
    <d v="2018-03-07T00:00:00"/>
    <n v="1"/>
    <x v="0"/>
  </r>
  <r>
    <n v="19"/>
    <s v="Carlos Javier Alvarez Peña"/>
    <s v="829-986-1650"/>
    <s v="javieralvarezp02@gmail.com"/>
    <s v="1- Primer director. 2- Director actual. 3- Funciones. 4- Aportes. 5- Misión, Politica y Valores. 6- Como se maneja. "/>
    <s v="Información suministrada de forma personal"/>
    <x v="3"/>
    <n v="3"/>
    <x v="0"/>
    <m/>
    <d v="2018-03-07T00:00:00"/>
    <m/>
    <s v="2018"/>
    <n v="3"/>
    <x v="2"/>
    <d v="2018-03-12T00:00:00"/>
    <d v="2018-03-07T00:00:00"/>
    <n v="1"/>
    <x v="0"/>
  </r>
  <r>
    <n v="20"/>
    <s v="Gladys Elizabeth Lopez"/>
    <s v="849-352-1201"/>
    <s v="elopez@da.gob.do"/>
    <s v="Historial Seguro de saludf"/>
    <s v="Remitida a la DIDA"/>
    <x v="2"/>
    <n v="3"/>
    <x v="1"/>
    <m/>
    <d v="2018-03-12T00:00:00"/>
    <m/>
    <s v="2018"/>
    <n v="3"/>
    <x v="2"/>
    <d v="2018-03-15T00:00:00"/>
    <d v="2018-03-14T00:00:00"/>
    <n v="3"/>
    <x v="0"/>
  </r>
  <r>
    <n v="21"/>
    <s v="LIDIA TURBIDES"/>
    <n v="8299932225"/>
    <s v="lidia.m13@hotmail.com"/>
    <s v="CONSUMO POR CONCEPTO DE ENERGIA ELECTRICA DE DICHA INSTITUCION EN EL PERIODO ENERO –DICIEMBRE 2017"/>
    <s v="Informacion suministrada en documento adjunto"/>
    <x v="0"/>
    <n v="5"/>
    <x v="0"/>
    <m/>
    <d v="2018-03-15T00:00:00"/>
    <m/>
    <s v="2018"/>
    <n v="3"/>
    <x v="2"/>
    <d v="2018-03-22T00:00:00"/>
    <d v="2018-03-16T00:00:00"/>
    <n v="2"/>
    <x v="0"/>
  </r>
  <r>
    <n v="22"/>
    <s v="Ana Minerva Rivas Molina"/>
    <s v="809-9061918"/>
    <s v="ana.rivasmolina@gmail.com"/>
    <s v="Cuantos extranjeros estan cotizando en el sistema de capitalizacion individual "/>
    <s v="Informacion suministrada en documento adjunto"/>
    <x v="1"/>
    <n v="15"/>
    <x v="0"/>
    <m/>
    <d v="2018-03-23T00:00:00"/>
    <m/>
    <s v="2018"/>
    <n v="3"/>
    <x v="2"/>
    <d v="2018-04-17T00:00:00"/>
    <d v="2018-03-28T00:00:00"/>
    <n v="4"/>
    <x v="0"/>
  </r>
  <r>
    <n v="23"/>
    <s v="Alejandro Arias"/>
    <n v="8292576235"/>
    <s v="alejandroarias2829@hotmail.com"/>
    <s v="1- Jerarquización de funciones. (Organigrama) 2- Tabla de viaticos. Maxima Autoridad. Directores. Encargados. Supervisores. Tecnicos. Choferes."/>
    <s v="la información fue suministrada mediante documento enviado vía e-mail"/>
    <x v="0"/>
    <n v="5"/>
    <x v="0"/>
    <m/>
    <d v="2018-03-20T00:00:00"/>
    <m/>
    <s v="2018"/>
    <n v="3"/>
    <x v="2"/>
    <d v="2018-03-27T00:00:00"/>
    <d v="2018-03-21T00:00:00"/>
    <n v="2"/>
    <x v="0"/>
  </r>
  <r>
    <n v="24"/>
    <s v="Maria Esther Gómez"/>
    <s v="809-566-6111"/>
    <s v="oficinalaisla@hotmail.com"/>
    <s v="1- Viaticos (gasto de alimentacion desayuno, comida, cena), pasajes, estadía. Maxima Autoridad (tesorero) Directores Encargados Tecnicos Chofer Mensajeros Demas colaboradores."/>
    <s v="la información fue suministrada mediante documento enviado vía e-mail"/>
    <x v="0"/>
    <n v="5"/>
    <x v="0"/>
    <m/>
    <d v="2018-03-20T00:00:00"/>
    <m/>
    <s v="2018"/>
    <n v="3"/>
    <x v="2"/>
    <d v="2018-03-27T00:00:00"/>
    <d v="2018-03-21T00:00:00"/>
    <n v="2"/>
    <x v="0"/>
  </r>
  <r>
    <n v="25"/>
    <s v="Andreina Gomez Luciano"/>
    <s v="809-537-2840"/>
    <s v="mariesther-g@hotmail.com"/>
    <s v="Montos otorgados de Viaticos. (cena, almuerzo, desayuno, hospedaje)"/>
    <s v="la información fue suministrada mediante documento enviado vía e-mail"/>
    <x v="0"/>
    <n v="5"/>
    <x v="0"/>
    <m/>
    <d v="2018-03-21T00:00:00"/>
    <m/>
    <s v="2018"/>
    <n v="3"/>
    <x v="2"/>
    <d v="2018-03-28T00:00:00"/>
    <d v="2018-03-21T00:00:00"/>
    <n v="1"/>
    <x v="0"/>
  </r>
  <r>
    <n v="26"/>
    <s v="Patricia Martínez"/>
    <n v="8298152442"/>
    <s v="patriciamartinezabreu777@gmail.com"/>
    <s v="1- Cantidad de trabajadores cotizantes registrados."/>
    <s v="la información fue suministrada mediante documento enviado vía e-mail"/>
    <x v="1"/>
    <n v="15"/>
    <x v="0"/>
    <m/>
    <d v="2018-03-28T00:00:00"/>
    <m/>
    <s v="2018"/>
    <n v="3"/>
    <x v="2"/>
    <d v="2018-04-20T00:00:00"/>
    <d v="2018-04-03T00:00:00"/>
    <n v="3"/>
    <x v="0"/>
  </r>
  <r>
    <n v="27"/>
    <s v="Maria Cecilia Lopez"/>
    <n v="8293153005"/>
    <s v="mariac.lopez1994@gmail.com"/>
    <s v="1- Requisitos de empleados extranjeros para ser registrados como cotizantes. 2- Proceso de registro de empleados extranjeros. 3- Montos de retención. (Base legal y porcientos.)"/>
    <s v="la información fue suministrada mediante documento enviado vía e-mail"/>
    <x v="0"/>
    <n v="5"/>
    <x v="0"/>
    <m/>
    <d v="2018-03-22T00:00:00"/>
    <m/>
    <s v="2018"/>
    <n v="3"/>
    <x v="2"/>
    <d v="2018-04-02T00:00:00"/>
    <d v="2018-03-22T00:00:00"/>
    <n v="1"/>
    <x v="0"/>
  </r>
  <r>
    <n v="28"/>
    <s v="Ana Gonzales"/>
    <s v="809) 482-0837"/>
    <s v="a.gonzalez@mejialora.com"/>
    <s v="1- Las tasas vigentes tanto para retención como para contribución de aportes al sistema de seguridad social, en materia de seguro familiar de saludo y de pensiones. 2-La base legal o resolución. "/>
    <s v="la información fue suministrada mediante documento enviado vía e-mail"/>
    <x v="3"/>
    <n v="3"/>
    <x v="0"/>
    <m/>
    <d v="2018-03-23T00:00:00"/>
    <m/>
    <s v="2018"/>
    <n v="3"/>
    <x v="2"/>
    <d v="2018-03-28T00:00:00"/>
    <d v="2018-03-23T00:00:00"/>
    <n v="1"/>
    <x v="0"/>
  </r>
  <r>
    <n v="29"/>
    <s v="Johnairy Suarez"/>
    <n v="8092219111"/>
    <s v="js.suarez@bancentral.gov.do"/>
    <s v="Ejecución Presupuestaria Anual o Mensual para los años 2015 y 2016. Ver anexo ejemplo"/>
    <s v="El solicitante fue orientado como solicitar estas informaciones vía portal web"/>
    <x v="3"/>
    <n v="3"/>
    <x v="0"/>
    <m/>
    <d v="2018-03-23T00:00:00"/>
    <m/>
    <s v="2018"/>
    <n v="3"/>
    <x v="2"/>
    <d v="2018-03-28T00:00:00"/>
    <d v="2018-03-27T00:00:00"/>
    <n v="3"/>
    <x v="0"/>
  </r>
  <r>
    <n v="30"/>
    <s v="UNION NACIONAL DE MENSAJEROS Y AFINES, INC."/>
    <s v="829-944-0405"/>
    <s v="20uname16@gmail.com"/>
    <s v="El motivo de esta comunicación es para solicitarle de manera formal nos faciliten, si lo tienen clasificados en su sistema, una relación de Mensajeros y Delivery que dicha Institución tiene registrado de todas las empresa que cotizan en la Seguridad Social"/>
    <s v="El solicitante fue informado de que no tenemos esta información en el esistema"/>
    <x v="0"/>
    <n v="5"/>
    <x v="0"/>
    <m/>
    <d v="2018-03-25T00:00:00"/>
    <m/>
    <s v="2018"/>
    <n v="3"/>
    <x v="2"/>
    <d v="2018-04-03T00:00:00"/>
    <d v="2018-03-27T00:00:00"/>
    <n v="2"/>
    <x v="0"/>
  </r>
  <r>
    <n v="31"/>
    <s v="Mariel Fortunato"/>
    <s v="809-880-2428"/>
    <s v="marielfortunator@gmail.com"/>
    <s v="Solicito el formulario que indica lo que el empleador paga a la TSS y lo que a el empleado le descuentan via nomina"/>
    <s v="la información fue suministrada mediante documento enviado vía e-mail"/>
    <x v="0"/>
    <n v="5"/>
    <x v="0"/>
    <m/>
    <d v="2018-03-28T00:00:00"/>
    <m/>
    <s v="2018"/>
    <n v="3"/>
    <x v="2"/>
    <d v="2018-04-06T00:00:00"/>
    <d v="2018-04-03T00:00:00"/>
    <n v="3"/>
    <x v="0"/>
  </r>
  <r>
    <n v="32"/>
    <s v="Camila Fermín Huerta"/>
    <s v="809-791-3671"/>
    <s v="camilaferminhuerta@gmail.com"/>
    <s v="1- ¿cuenta la TSS con un programa de pasantías? 2- Origen de la Institución. 3- Finalidad de la creación. 4- Proceso de recaudo y bancos. 5- ¿Como buscar organigrama?. 6- Diferencia entre la Tesorería Nacional y Tesorería de la Seguridad Social."/>
    <s v="La información fue suministrada personalmente, mediante video grabado."/>
    <x v="3"/>
    <n v="3"/>
    <x v="0"/>
    <m/>
    <d v="2018-04-02T00:00:00"/>
    <m/>
    <s v="2018"/>
    <n v="4"/>
    <x v="3"/>
    <d v="2018-04-05T00:00:00"/>
    <d v="2018-04-02T00:00:00"/>
    <n v="1"/>
    <x v="0"/>
  </r>
  <r>
    <n v="33"/>
    <s v="Russen Gariel Paredes B"/>
    <s v="809-783-8736"/>
    <s v="garielparedes08@gmail.com"/>
    <s v="deseo solicitar los gastos y presupuesto de la institucion"/>
    <s v="Información suministrada en documento adjunto enviado por correo electrónico"/>
    <x v="3"/>
    <n v="3"/>
    <x v="0"/>
    <m/>
    <d v="2018-04-03T00:00:00"/>
    <m/>
    <s v="2018"/>
    <n v="4"/>
    <x v="3"/>
    <d v="2018-04-06T00:00:00"/>
    <d v="2018-04-04T00:00:00"/>
    <n v="2"/>
    <x v="0"/>
  </r>
  <r>
    <n v="34"/>
    <s v="Juan Alonso"/>
    <s v="829-5481991"/>
    <s v="alonsoportorreal@gmail.com"/>
    <s v="Cantidad de empresas a nivel Nacional que cesaron sus operaciones por año (para los últimos años)"/>
    <s v="Solicitud remitida a Ministerio de Trabajo"/>
    <x v="2"/>
    <n v="3"/>
    <x v="1"/>
    <m/>
    <d v="2018-04-05T00:00:00"/>
    <m/>
    <s v="2018"/>
    <n v="4"/>
    <x v="3"/>
    <d v="2018-04-10T00:00:00"/>
    <d v="2018-04-06T00:00:00"/>
    <n v="2"/>
    <x v="0"/>
  </r>
  <r>
    <n v="35"/>
    <s v="yohanny Yoselin Ramirez Ramirez"/>
    <n v="8296643452"/>
    <s v="marian1729@outlook.com"/>
    <s v="Tiempo inscrita en TSS"/>
    <s v="Referida a la Dirección de Información y  Defensa a los Afiliados"/>
    <x v="2"/>
    <n v="3"/>
    <x v="1"/>
    <m/>
    <d v="2018-04-09T00:00:00"/>
    <m/>
    <s v="2018"/>
    <n v="4"/>
    <x v="3"/>
    <d v="2018-04-12T00:00:00"/>
    <d v="2018-04-09T00:00:00"/>
    <n v="1"/>
    <x v="0"/>
  </r>
  <r>
    <n v="36"/>
    <s v="Tito Reyes"/>
    <n v="8094380935"/>
    <s v="titocarlos33@hotmail.com"/>
    <s v="Saber cuanto he pagado de impuesto 2- Lo que he generado en los años 2015,2016 y 2017 ( Remitida por la DGII a esta TSS)"/>
    <s v="Referida a la Dirección de Información y  Defensa a los Afiliados"/>
    <x v="2"/>
    <n v="3"/>
    <x v="1"/>
    <m/>
    <d v="2018-04-11T00:00:00"/>
    <m/>
    <s v="2018"/>
    <n v="4"/>
    <x v="3"/>
    <d v="2018-04-16T00:00:00"/>
    <d v="2018-04-12T00:00:00"/>
    <n v="2"/>
    <x v="0"/>
  </r>
  <r>
    <n v="37"/>
    <s v="Farmacia Jaime Corolina"/>
    <s v="809-579-5042"/>
    <s v="jamiecarolina@hotmail.com"/>
    <s v="Solicitud de deuda en TSS"/>
    <s v="Le informamos que puede acceder a nuestra página web tss.gov.do con su class, de no tener class contactar el Departamento"/>
    <x v="3"/>
    <n v="3"/>
    <x v="0"/>
    <m/>
    <d v="2018-04-11T00:00:00"/>
    <m/>
    <s v="2018"/>
    <n v="4"/>
    <x v="3"/>
    <d v="2018-04-16T00:00:00"/>
    <d v="2018-04-16T00:00:00"/>
    <n v="4"/>
    <x v="1"/>
  </r>
  <r>
    <n v="38"/>
    <s v="Federico Amador"/>
    <s v="829-348-9001"/>
    <s v="federico_amador@hotmail.com"/>
    <s v="Saber cuantas vacantes hay en la TSS y como aplicar"/>
    <s v="Le informamos que las vacantes de esta TSS estan en disponibles en nuestra página web tss.gov.do opción Transparencia, sección Recursos Humanos/Vacantes, así mismo puede aplicar enviando su CV a: vc@tss2"/>
    <x v="3"/>
    <n v="3"/>
    <x v="0"/>
    <m/>
    <d v="2018-04-13T00:00:00"/>
    <m/>
    <m/>
    <m/>
    <x v="4"/>
    <m/>
    <d v="2018-04-16T00:00:00"/>
    <m/>
    <x v="2"/>
  </r>
  <r>
    <n v="39"/>
    <s v="Sócrates Tavera Rosario"/>
    <s v="809-377-1156"/>
    <s v="socratestavera@hotmail.com"/>
    <s v="Cantidad de asalariados según los rangos de salarios contenidos en el documento adjunto del mes mas actualziado de este 2018"/>
    <s v="pendiente"/>
    <x v="4"/>
    <s v=""/>
    <x v="3"/>
    <m/>
    <m/>
    <m/>
    <m/>
    <m/>
    <x v="4"/>
    <m/>
    <m/>
    <m/>
    <x v="2"/>
  </r>
  <r>
    <n v="40"/>
    <s v="Amelia Jazmine Cruz Erickson"/>
    <s v="829 878 0033"/>
    <s v="amelia.j_93@hotmail.com"/>
    <s v="Quisiera saber si estoy cotizando TSS como dependiente o como titular."/>
    <s v="Solicitud remitida a la Direccion de Información y Defensa de los Afiliados"/>
    <x v="2"/>
    <n v="3"/>
    <x v="1"/>
    <m/>
    <d v="2018-04-18T00:00:00"/>
    <m/>
    <m/>
    <m/>
    <x v="4"/>
    <m/>
    <d v="2018-04-20T00:00:00"/>
    <m/>
    <x v="2"/>
  </r>
  <r>
    <n v="41"/>
    <m/>
    <m/>
    <m/>
    <m/>
    <m/>
    <x v="4"/>
    <s v=""/>
    <x v="3"/>
    <m/>
    <m/>
    <m/>
    <m/>
    <m/>
    <x v="4"/>
    <m/>
    <m/>
    <m/>
    <x v="2"/>
  </r>
  <r>
    <n v="42"/>
    <m/>
    <m/>
    <m/>
    <m/>
    <m/>
    <x v="4"/>
    <s v=""/>
    <x v="3"/>
    <m/>
    <m/>
    <m/>
    <m/>
    <m/>
    <x v="4"/>
    <m/>
    <m/>
    <m/>
    <x v="2"/>
  </r>
  <r>
    <n v="43"/>
    <m/>
    <m/>
    <m/>
    <m/>
    <m/>
    <x v="4"/>
    <s v=""/>
    <x v="3"/>
    <m/>
    <m/>
    <m/>
    <m/>
    <m/>
    <x v="4"/>
    <m/>
    <m/>
    <m/>
    <x v="2"/>
  </r>
  <r>
    <n v="44"/>
    <m/>
    <m/>
    <m/>
    <m/>
    <m/>
    <x v="4"/>
    <s v=""/>
    <x v="3"/>
    <m/>
    <m/>
    <m/>
    <m/>
    <m/>
    <x v="4"/>
    <m/>
    <m/>
    <m/>
    <x v="2"/>
  </r>
  <r>
    <n v="45"/>
    <m/>
    <m/>
    <m/>
    <m/>
    <m/>
    <x v="4"/>
    <s v=""/>
    <x v="3"/>
    <m/>
    <m/>
    <m/>
    <m/>
    <m/>
    <x v="4"/>
    <m/>
    <m/>
    <m/>
    <x v="2"/>
  </r>
  <r>
    <n v="46"/>
    <m/>
    <m/>
    <m/>
    <m/>
    <m/>
    <x v="4"/>
    <s v=""/>
    <x v="3"/>
    <m/>
    <m/>
    <m/>
    <m/>
    <m/>
    <x v="4"/>
    <m/>
    <m/>
    <m/>
    <x v="2"/>
  </r>
  <r>
    <n v="47"/>
    <m/>
    <m/>
    <m/>
    <m/>
    <m/>
    <x v="4"/>
    <s v=""/>
    <x v="3"/>
    <m/>
    <m/>
    <m/>
    <m/>
    <m/>
    <x v="4"/>
    <m/>
    <m/>
    <m/>
    <x v="2"/>
  </r>
  <r>
    <n v="48"/>
    <m/>
    <m/>
    <m/>
    <m/>
    <m/>
    <x v="4"/>
    <s v=""/>
    <x v="3"/>
    <m/>
    <m/>
    <m/>
    <m/>
    <m/>
    <x v="4"/>
    <m/>
    <m/>
    <m/>
    <x v="2"/>
  </r>
  <r>
    <n v="49"/>
    <m/>
    <m/>
    <m/>
    <m/>
    <m/>
    <x v="4"/>
    <s v=""/>
    <x v="3"/>
    <m/>
    <m/>
    <m/>
    <m/>
    <m/>
    <x v="4"/>
    <m/>
    <m/>
    <m/>
    <x v="2"/>
  </r>
  <r>
    <n v="50"/>
    <m/>
    <m/>
    <m/>
    <m/>
    <m/>
    <x v="4"/>
    <s v=""/>
    <x v="3"/>
    <m/>
    <m/>
    <m/>
    <m/>
    <m/>
    <x v="4"/>
    <m/>
    <m/>
    <m/>
    <x v="2"/>
  </r>
  <r>
    <n v="51"/>
    <m/>
    <m/>
    <m/>
    <m/>
    <m/>
    <x v="4"/>
    <s v=""/>
    <x v="3"/>
    <m/>
    <m/>
    <m/>
    <m/>
    <m/>
    <x v="4"/>
    <m/>
    <m/>
    <m/>
    <x v="2"/>
  </r>
  <r>
    <n v="52"/>
    <m/>
    <m/>
    <m/>
    <m/>
    <m/>
    <x v="4"/>
    <s v=""/>
    <x v="3"/>
    <m/>
    <m/>
    <m/>
    <m/>
    <m/>
    <x v="4"/>
    <m/>
    <m/>
    <m/>
    <x v="2"/>
  </r>
  <r>
    <n v="53"/>
    <m/>
    <m/>
    <m/>
    <m/>
    <m/>
    <x v="4"/>
    <s v=""/>
    <x v="3"/>
    <m/>
    <m/>
    <m/>
    <m/>
    <m/>
    <x v="4"/>
    <m/>
    <m/>
    <m/>
    <x v="2"/>
  </r>
  <r>
    <n v="54"/>
    <m/>
    <m/>
    <m/>
    <m/>
    <m/>
    <x v="4"/>
    <s v=""/>
    <x v="3"/>
    <m/>
    <m/>
    <m/>
    <m/>
    <m/>
    <x v="4"/>
    <m/>
    <m/>
    <m/>
    <x v="2"/>
  </r>
  <r>
    <n v="55"/>
    <m/>
    <m/>
    <m/>
    <m/>
    <m/>
    <x v="4"/>
    <s v=""/>
    <x v="3"/>
    <m/>
    <m/>
    <m/>
    <m/>
    <m/>
    <x v="4"/>
    <m/>
    <m/>
    <m/>
    <x v="2"/>
  </r>
  <r>
    <n v="56"/>
    <m/>
    <m/>
    <m/>
    <m/>
    <m/>
    <x v="4"/>
    <s v=""/>
    <x v="3"/>
    <m/>
    <m/>
    <m/>
    <m/>
    <m/>
    <x v="4"/>
    <m/>
    <m/>
    <m/>
    <x v="2"/>
  </r>
  <r>
    <n v="57"/>
    <m/>
    <m/>
    <m/>
    <m/>
    <m/>
    <x v="4"/>
    <s v=""/>
    <x v="3"/>
    <m/>
    <m/>
    <m/>
    <m/>
    <m/>
    <x v="4"/>
    <m/>
    <m/>
    <m/>
    <x v="2"/>
  </r>
  <r>
    <n v="58"/>
    <m/>
    <m/>
    <m/>
    <m/>
    <m/>
    <x v="4"/>
    <s v=""/>
    <x v="3"/>
    <m/>
    <m/>
    <m/>
    <m/>
    <m/>
    <x v="4"/>
    <m/>
    <m/>
    <m/>
    <x v="2"/>
  </r>
  <r>
    <n v="59"/>
    <m/>
    <m/>
    <m/>
    <m/>
    <m/>
    <x v="4"/>
    <s v=""/>
    <x v="3"/>
    <m/>
    <m/>
    <m/>
    <m/>
    <m/>
    <x v="4"/>
    <m/>
    <m/>
    <m/>
    <x v="2"/>
  </r>
  <r>
    <n v="60"/>
    <m/>
    <m/>
    <m/>
    <m/>
    <m/>
    <x v="4"/>
    <s v=""/>
    <x v="3"/>
    <m/>
    <m/>
    <m/>
    <m/>
    <m/>
    <x v="4"/>
    <m/>
    <m/>
    <m/>
    <x v="2"/>
  </r>
  <r>
    <n v="61"/>
    <m/>
    <m/>
    <m/>
    <m/>
    <m/>
    <x v="4"/>
    <s v=""/>
    <x v="3"/>
    <m/>
    <m/>
    <m/>
    <m/>
    <m/>
    <x v="4"/>
    <m/>
    <m/>
    <m/>
    <x v="2"/>
  </r>
  <r>
    <n v="62"/>
    <m/>
    <m/>
    <m/>
    <m/>
    <m/>
    <x v="4"/>
    <s v=""/>
    <x v="3"/>
    <m/>
    <m/>
    <m/>
    <m/>
    <m/>
    <x v="4"/>
    <m/>
    <m/>
    <m/>
    <x v="2"/>
  </r>
  <r>
    <n v="63"/>
    <m/>
    <m/>
    <m/>
    <m/>
    <m/>
    <x v="4"/>
    <s v=""/>
    <x v="3"/>
    <m/>
    <m/>
    <m/>
    <m/>
    <m/>
    <x v="4"/>
    <m/>
    <m/>
    <m/>
    <x v="2"/>
  </r>
  <r>
    <n v="64"/>
    <m/>
    <m/>
    <m/>
    <m/>
    <m/>
    <x v="4"/>
    <s v=""/>
    <x v="3"/>
    <m/>
    <m/>
    <m/>
    <m/>
    <m/>
    <x v="4"/>
    <m/>
    <m/>
    <m/>
    <x v="2"/>
  </r>
  <r>
    <n v="65"/>
    <m/>
    <m/>
    <m/>
    <m/>
    <m/>
    <x v="4"/>
    <s v=""/>
    <x v="3"/>
    <m/>
    <m/>
    <m/>
    <m/>
    <m/>
    <x v="4"/>
    <m/>
    <m/>
    <m/>
    <x v="2"/>
  </r>
  <r>
    <n v="66"/>
    <m/>
    <m/>
    <m/>
    <m/>
    <m/>
    <x v="4"/>
    <s v=""/>
    <x v="3"/>
    <m/>
    <m/>
    <m/>
    <m/>
    <m/>
    <x v="4"/>
    <m/>
    <m/>
    <m/>
    <x v="2"/>
  </r>
  <r>
    <n v="67"/>
    <m/>
    <m/>
    <m/>
    <m/>
    <m/>
    <x v="4"/>
    <s v=""/>
    <x v="3"/>
    <m/>
    <m/>
    <m/>
    <m/>
    <m/>
    <x v="4"/>
    <m/>
    <m/>
    <m/>
    <x v="2"/>
  </r>
  <r>
    <n v="68"/>
    <m/>
    <m/>
    <m/>
    <m/>
    <m/>
    <x v="4"/>
    <s v=""/>
    <x v="3"/>
    <m/>
    <m/>
    <m/>
    <m/>
    <m/>
    <x v="4"/>
    <m/>
    <m/>
    <m/>
    <x v="2"/>
  </r>
  <r>
    <n v="69"/>
    <m/>
    <m/>
    <m/>
    <m/>
    <m/>
    <x v="4"/>
    <s v=""/>
    <x v="3"/>
    <m/>
    <m/>
    <m/>
    <m/>
    <m/>
    <x v="4"/>
    <m/>
    <m/>
    <m/>
    <x v="2"/>
  </r>
  <r>
    <n v="70"/>
    <m/>
    <m/>
    <m/>
    <m/>
    <m/>
    <x v="4"/>
    <s v=""/>
    <x v="3"/>
    <m/>
    <m/>
    <m/>
    <m/>
    <m/>
    <x v="4"/>
    <m/>
    <m/>
    <m/>
    <x v="2"/>
  </r>
  <r>
    <n v="71"/>
    <m/>
    <m/>
    <m/>
    <m/>
    <m/>
    <x v="4"/>
    <s v=""/>
    <x v="3"/>
    <m/>
    <m/>
    <m/>
    <m/>
    <m/>
    <x v="4"/>
    <m/>
    <m/>
    <m/>
    <x v="2"/>
  </r>
  <r>
    <n v="72"/>
    <m/>
    <m/>
    <m/>
    <m/>
    <m/>
    <x v="4"/>
    <s v=""/>
    <x v="3"/>
    <m/>
    <m/>
    <m/>
    <m/>
    <m/>
    <x v="4"/>
    <m/>
    <m/>
    <m/>
    <x v="2"/>
  </r>
  <r>
    <n v="73"/>
    <m/>
    <m/>
    <m/>
    <m/>
    <m/>
    <x v="4"/>
    <s v=""/>
    <x v="3"/>
    <m/>
    <m/>
    <m/>
    <m/>
    <m/>
    <x v="4"/>
    <m/>
    <m/>
    <m/>
    <x v="2"/>
  </r>
  <r>
    <n v="74"/>
    <m/>
    <m/>
    <m/>
    <m/>
    <m/>
    <x v="4"/>
    <s v=""/>
    <x v="3"/>
    <m/>
    <m/>
    <m/>
    <m/>
    <m/>
    <x v="4"/>
    <m/>
    <m/>
    <m/>
    <x v="2"/>
  </r>
  <r>
    <n v="75"/>
    <m/>
    <m/>
    <m/>
    <m/>
    <m/>
    <x v="4"/>
    <s v=""/>
    <x v="3"/>
    <m/>
    <m/>
    <m/>
    <m/>
    <m/>
    <x v="4"/>
    <m/>
    <m/>
    <m/>
    <x v="2"/>
  </r>
  <r>
    <n v="76"/>
    <m/>
    <m/>
    <m/>
    <m/>
    <m/>
    <x v="4"/>
    <s v=""/>
    <x v="3"/>
    <m/>
    <m/>
    <m/>
    <m/>
    <m/>
    <x v="4"/>
    <m/>
    <m/>
    <m/>
    <x v="2"/>
  </r>
  <r>
    <n v="77"/>
    <m/>
    <m/>
    <m/>
    <m/>
    <m/>
    <x v="4"/>
    <s v=""/>
    <x v="3"/>
    <m/>
    <m/>
    <m/>
    <m/>
    <m/>
    <x v="4"/>
    <m/>
    <m/>
    <m/>
    <x v="2"/>
  </r>
  <r>
    <n v="78"/>
    <m/>
    <m/>
    <m/>
    <m/>
    <m/>
    <x v="4"/>
    <s v=""/>
    <x v="3"/>
    <m/>
    <m/>
    <m/>
    <m/>
    <m/>
    <x v="4"/>
    <m/>
    <m/>
    <m/>
    <x v="2"/>
  </r>
  <r>
    <n v="79"/>
    <m/>
    <m/>
    <m/>
    <m/>
    <m/>
    <x v="4"/>
    <s v=""/>
    <x v="3"/>
    <m/>
    <m/>
    <m/>
    <m/>
    <m/>
    <x v="4"/>
    <m/>
    <m/>
    <m/>
    <x v="2"/>
  </r>
  <r>
    <n v="80"/>
    <m/>
    <m/>
    <m/>
    <m/>
    <m/>
    <x v="4"/>
    <s v=""/>
    <x v="3"/>
    <m/>
    <m/>
    <m/>
    <m/>
    <m/>
    <x v="4"/>
    <m/>
    <m/>
    <m/>
    <x v="2"/>
  </r>
  <r>
    <n v="81"/>
    <m/>
    <m/>
    <m/>
    <m/>
    <m/>
    <x v="4"/>
    <s v=""/>
    <x v="3"/>
    <m/>
    <m/>
    <m/>
    <m/>
    <m/>
    <x v="4"/>
    <m/>
    <m/>
    <m/>
    <x v="2"/>
  </r>
  <r>
    <n v="82"/>
    <m/>
    <m/>
    <m/>
    <m/>
    <m/>
    <x v="4"/>
    <s v=""/>
    <x v="3"/>
    <m/>
    <m/>
    <m/>
    <m/>
    <m/>
    <x v="4"/>
    <m/>
    <m/>
    <m/>
    <x v="2"/>
  </r>
  <r>
    <n v="83"/>
    <m/>
    <m/>
    <m/>
    <m/>
    <m/>
    <x v="4"/>
    <s v=""/>
    <x v="3"/>
    <m/>
    <m/>
    <m/>
    <m/>
    <m/>
    <x v="4"/>
    <m/>
    <m/>
    <m/>
    <x v="2"/>
  </r>
  <r>
    <n v="84"/>
    <m/>
    <m/>
    <m/>
    <m/>
    <m/>
    <x v="4"/>
    <s v=""/>
    <x v="3"/>
    <m/>
    <m/>
    <m/>
    <m/>
    <m/>
    <x v="4"/>
    <m/>
    <m/>
    <m/>
    <x v="2"/>
  </r>
  <r>
    <n v="85"/>
    <m/>
    <m/>
    <m/>
    <m/>
    <m/>
    <x v="4"/>
    <s v=""/>
    <x v="3"/>
    <m/>
    <m/>
    <m/>
    <m/>
    <m/>
    <x v="4"/>
    <m/>
    <m/>
    <m/>
    <x v="2"/>
  </r>
  <r>
    <n v="86"/>
    <m/>
    <m/>
    <m/>
    <m/>
    <m/>
    <x v="4"/>
    <s v=""/>
    <x v="3"/>
    <m/>
    <m/>
    <m/>
    <m/>
    <m/>
    <x v="4"/>
    <m/>
    <m/>
    <m/>
    <x v="2"/>
  </r>
  <r>
    <n v="87"/>
    <m/>
    <m/>
    <m/>
    <m/>
    <m/>
    <x v="4"/>
    <s v=""/>
    <x v="3"/>
    <m/>
    <m/>
    <m/>
    <m/>
    <m/>
    <x v="4"/>
    <m/>
    <m/>
    <m/>
    <x v="2"/>
  </r>
  <r>
    <n v="88"/>
    <m/>
    <m/>
    <m/>
    <m/>
    <m/>
    <x v="4"/>
    <s v=""/>
    <x v="3"/>
    <m/>
    <m/>
    <m/>
    <m/>
    <m/>
    <x v="4"/>
    <m/>
    <m/>
    <m/>
    <x v="2"/>
  </r>
  <r>
    <n v="89"/>
    <m/>
    <m/>
    <m/>
    <m/>
    <m/>
    <x v="4"/>
    <s v=""/>
    <x v="3"/>
    <m/>
    <m/>
    <m/>
    <m/>
    <m/>
    <x v="4"/>
    <m/>
    <m/>
    <m/>
    <x v="2"/>
  </r>
  <r>
    <n v="90"/>
    <m/>
    <m/>
    <m/>
    <m/>
    <m/>
    <x v="4"/>
    <s v=""/>
    <x v="3"/>
    <m/>
    <m/>
    <m/>
    <m/>
    <m/>
    <x v="4"/>
    <m/>
    <m/>
    <m/>
    <x v="2"/>
  </r>
  <r>
    <n v="91"/>
    <m/>
    <m/>
    <m/>
    <m/>
    <m/>
    <x v="4"/>
    <s v=""/>
    <x v="3"/>
    <m/>
    <m/>
    <m/>
    <m/>
    <m/>
    <x v="4"/>
    <m/>
    <m/>
    <m/>
    <x v="2"/>
  </r>
  <r>
    <n v="92"/>
    <m/>
    <m/>
    <m/>
    <m/>
    <m/>
    <x v="4"/>
    <s v=""/>
    <x v="3"/>
    <m/>
    <m/>
    <m/>
    <m/>
    <m/>
    <x v="4"/>
    <m/>
    <m/>
    <m/>
    <x v="2"/>
  </r>
  <r>
    <n v="93"/>
    <m/>
    <m/>
    <m/>
    <m/>
    <m/>
    <x v="4"/>
    <s v=""/>
    <x v="3"/>
    <m/>
    <m/>
    <m/>
    <m/>
    <m/>
    <x v="4"/>
    <m/>
    <m/>
    <m/>
    <x v="2"/>
  </r>
  <r>
    <n v="94"/>
    <m/>
    <m/>
    <m/>
    <m/>
    <m/>
    <x v="4"/>
    <s v=""/>
    <x v="3"/>
    <m/>
    <m/>
    <m/>
    <m/>
    <m/>
    <x v="4"/>
    <m/>
    <m/>
    <m/>
    <x v="2"/>
  </r>
  <r>
    <n v="95"/>
    <m/>
    <m/>
    <m/>
    <m/>
    <m/>
    <x v="4"/>
    <s v=""/>
    <x v="3"/>
    <m/>
    <m/>
    <m/>
    <m/>
    <m/>
    <x v="4"/>
    <m/>
    <m/>
    <m/>
    <x v="2"/>
  </r>
  <r>
    <n v="96"/>
    <m/>
    <m/>
    <m/>
    <m/>
    <m/>
    <x v="4"/>
    <s v=""/>
    <x v="3"/>
    <m/>
    <m/>
    <m/>
    <m/>
    <m/>
    <x v="4"/>
    <m/>
    <m/>
    <m/>
    <x v="2"/>
  </r>
  <r>
    <n v="97"/>
    <m/>
    <m/>
    <m/>
    <m/>
    <m/>
    <x v="4"/>
    <s v=""/>
    <x v="3"/>
    <m/>
    <m/>
    <m/>
    <m/>
    <m/>
    <x v="4"/>
    <m/>
    <m/>
    <m/>
    <x v="2"/>
  </r>
  <r>
    <n v="98"/>
    <m/>
    <m/>
    <m/>
    <m/>
    <m/>
    <x v="4"/>
    <s v=""/>
    <x v="3"/>
    <m/>
    <m/>
    <m/>
    <m/>
    <m/>
    <x v="4"/>
    <m/>
    <m/>
    <m/>
    <x v="2"/>
  </r>
  <r>
    <n v="99"/>
    <m/>
    <m/>
    <m/>
    <m/>
    <m/>
    <x v="4"/>
    <s v=""/>
    <x v="3"/>
    <m/>
    <m/>
    <m/>
    <m/>
    <m/>
    <x v="4"/>
    <m/>
    <m/>
    <m/>
    <x v="2"/>
  </r>
  <r>
    <n v="100"/>
    <m/>
    <m/>
    <m/>
    <m/>
    <m/>
    <x v="4"/>
    <s v=""/>
    <x v="3"/>
    <m/>
    <m/>
    <m/>
    <m/>
    <m/>
    <x v="4"/>
    <m/>
    <m/>
    <m/>
    <x v="2"/>
  </r>
  <r>
    <n v="101"/>
    <m/>
    <m/>
    <m/>
    <m/>
    <m/>
    <x v="4"/>
    <s v=""/>
    <x v="3"/>
    <m/>
    <m/>
    <m/>
    <m/>
    <m/>
    <x v="4"/>
    <m/>
    <m/>
    <m/>
    <x v="2"/>
  </r>
  <r>
    <n v="102"/>
    <m/>
    <m/>
    <m/>
    <m/>
    <m/>
    <x v="4"/>
    <s v=""/>
    <x v="3"/>
    <m/>
    <m/>
    <m/>
    <m/>
    <m/>
    <x v="4"/>
    <m/>
    <m/>
    <m/>
    <x v="2"/>
  </r>
  <r>
    <n v="103"/>
    <m/>
    <m/>
    <m/>
    <m/>
    <m/>
    <x v="4"/>
    <s v=""/>
    <x v="3"/>
    <m/>
    <m/>
    <m/>
    <m/>
    <m/>
    <x v="4"/>
    <m/>
    <m/>
    <m/>
    <x v="2"/>
  </r>
  <r>
    <n v="104"/>
    <m/>
    <m/>
    <m/>
    <m/>
    <m/>
    <x v="4"/>
    <s v=""/>
    <x v="3"/>
    <m/>
    <m/>
    <m/>
    <m/>
    <m/>
    <x v="4"/>
    <m/>
    <m/>
    <m/>
    <x v="2"/>
  </r>
  <r>
    <n v="105"/>
    <m/>
    <m/>
    <m/>
    <m/>
    <m/>
    <x v="4"/>
    <s v=""/>
    <x v="3"/>
    <m/>
    <m/>
    <m/>
    <m/>
    <m/>
    <x v="4"/>
    <m/>
    <m/>
    <m/>
    <x v="2"/>
  </r>
  <r>
    <n v="106"/>
    <m/>
    <m/>
    <m/>
    <m/>
    <m/>
    <x v="4"/>
    <s v=""/>
    <x v="3"/>
    <m/>
    <m/>
    <m/>
    <m/>
    <m/>
    <x v="4"/>
    <m/>
    <m/>
    <m/>
    <x v="2"/>
  </r>
  <r>
    <n v="107"/>
    <m/>
    <m/>
    <m/>
    <m/>
    <m/>
    <x v="4"/>
    <s v=""/>
    <x v="3"/>
    <m/>
    <m/>
    <m/>
    <m/>
    <m/>
    <x v="4"/>
    <m/>
    <m/>
    <m/>
    <x v="2"/>
  </r>
  <r>
    <n v="108"/>
    <m/>
    <m/>
    <m/>
    <m/>
    <m/>
    <x v="4"/>
    <s v=""/>
    <x v="3"/>
    <m/>
    <m/>
    <m/>
    <m/>
    <m/>
    <x v="4"/>
    <m/>
    <m/>
    <m/>
    <x v="2"/>
  </r>
  <r>
    <n v="109"/>
    <m/>
    <m/>
    <m/>
    <m/>
    <m/>
    <x v="4"/>
    <s v=""/>
    <x v="3"/>
    <m/>
    <m/>
    <m/>
    <m/>
    <m/>
    <x v="4"/>
    <m/>
    <m/>
    <m/>
    <x v="2"/>
  </r>
  <r>
    <n v="110"/>
    <m/>
    <m/>
    <m/>
    <m/>
    <m/>
    <x v="4"/>
    <s v=""/>
    <x v="3"/>
    <m/>
    <m/>
    <m/>
    <m/>
    <m/>
    <x v="4"/>
    <m/>
    <m/>
    <m/>
    <x v="2"/>
  </r>
  <r>
    <n v="111"/>
    <m/>
    <m/>
    <m/>
    <m/>
    <m/>
    <x v="4"/>
    <s v=""/>
    <x v="3"/>
    <m/>
    <m/>
    <m/>
    <m/>
    <m/>
    <x v="4"/>
    <m/>
    <m/>
    <m/>
    <x v="2"/>
  </r>
  <r>
    <n v="112"/>
    <m/>
    <m/>
    <m/>
    <m/>
    <m/>
    <x v="4"/>
    <s v=""/>
    <x v="3"/>
    <m/>
    <m/>
    <m/>
    <m/>
    <m/>
    <x v="4"/>
    <m/>
    <m/>
    <m/>
    <x v="2"/>
  </r>
  <r>
    <n v="113"/>
    <m/>
    <m/>
    <m/>
    <m/>
    <m/>
    <x v="4"/>
    <s v=""/>
    <x v="3"/>
    <m/>
    <m/>
    <m/>
    <m/>
    <m/>
    <x v="4"/>
    <m/>
    <m/>
    <m/>
    <x v="2"/>
  </r>
  <r>
    <n v="114"/>
    <m/>
    <m/>
    <m/>
    <m/>
    <m/>
    <x v="4"/>
    <s v=""/>
    <x v="3"/>
    <m/>
    <m/>
    <m/>
    <m/>
    <m/>
    <x v="4"/>
    <m/>
    <m/>
    <m/>
    <x v="2"/>
  </r>
  <r>
    <n v="115"/>
    <m/>
    <m/>
    <m/>
    <m/>
    <m/>
    <x v="4"/>
    <s v=""/>
    <x v="3"/>
    <m/>
    <m/>
    <m/>
    <m/>
    <m/>
    <x v="4"/>
    <m/>
    <m/>
    <m/>
    <x v="2"/>
  </r>
  <r>
    <n v="116"/>
    <m/>
    <m/>
    <m/>
    <m/>
    <m/>
    <x v="4"/>
    <s v=""/>
    <x v="3"/>
    <m/>
    <m/>
    <m/>
    <m/>
    <m/>
    <x v="4"/>
    <m/>
    <m/>
    <m/>
    <x v="2"/>
  </r>
  <r>
    <n v="117"/>
    <m/>
    <m/>
    <m/>
    <m/>
    <m/>
    <x v="4"/>
    <s v=""/>
    <x v="3"/>
    <m/>
    <m/>
    <m/>
    <m/>
    <m/>
    <x v="4"/>
    <m/>
    <m/>
    <m/>
    <x v="2"/>
  </r>
  <r>
    <n v="118"/>
    <m/>
    <m/>
    <m/>
    <m/>
    <m/>
    <x v="4"/>
    <s v=""/>
    <x v="3"/>
    <m/>
    <m/>
    <m/>
    <m/>
    <m/>
    <x v="4"/>
    <m/>
    <m/>
    <m/>
    <x v="2"/>
  </r>
  <r>
    <n v="119"/>
    <m/>
    <m/>
    <m/>
    <m/>
    <m/>
    <x v="4"/>
    <s v=""/>
    <x v="3"/>
    <m/>
    <m/>
    <m/>
    <m/>
    <m/>
    <x v="4"/>
    <m/>
    <m/>
    <m/>
    <x v="2"/>
  </r>
  <r>
    <n v="120"/>
    <m/>
    <m/>
    <m/>
    <m/>
    <m/>
    <x v="4"/>
    <s v=""/>
    <x v="3"/>
    <m/>
    <m/>
    <m/>
    <m/>
    <m/>
    <x v="4"/>
    <m/>
    <m/>
    <m/>
    <x v="2"/>
  </r>
  <r>
    <n v="121"/>
    <m/>
    <m/>
    <m/>
    <m/>
    <m/>
    <x v="4"/>
    <s v=""/>
    <x v="3"/>
    <m/>
    <m/>
    <m/>
    <m/>
    <m/>
    <x v="4"/>
    <m/>
    <m/>
    <m/>
    <x v="2"/>
  </r>
  <r>
    <n v="122"/>
    <m/>
    <m/>
    <m/>
    <m/>
    <m/>
    <x v="4"/>
    <s v=""/>
    <x v="3"/>
    <m/>
    <m/>
    <m/>
    <m/>
    <m/>
    <x v="4"/>
    <m/>
    <m/>
    <m/>
    <x v="2"/>
  </r>
  <r>
    <n v="123"/>
    <m/>
    <m/>
    <m/>
    <m/>
    <m/>
    <x v="4"/>
    <s v=""/>
    <x v="3"/>
    <m/>
    <m/>
    <m/>
    <m/>
    <m/>
    <x v="4"/>
    <m/>
    <m/>
    <m/>
    <x v="2"/>
  </r>
  <r>
    <n v="124"/>
    <m/>
    <m/>
    <m/>
    <m/>
    <m/>
    <x v="4"/>
    <s v=""/>
    <x v="3"/>
    <m/>
    <m/>
    <m/>
    <m/>
    <m/>
    <x v="4"/>
    <m/>
    <m/>
    <m/>
    <x v="2"/>
  </r>
  <r>
    <n v="125"/>
    <m/>
    <m/>
    <m/>
    <m/>
    <m/>
    <x v="4"/>
    <s v=""/>
    <x v="3"/>
    <m/>
    <m/>
    <m/>
    <m/>
    <m/>
    <x v="4"/>
    <m/>
    <m/>
    <m/>
    <x v="2"/>
  </r>
  <r>
    <n v="126"/>
    <m/>
    <m/>
    <m/>
    <m/>
    <m/>
    <x v="4"/>
    <s v=""/>
    <x v="3"/>
    <m/>
    <m/>
    <m/>
    <m/>
    <m/>
    <x v="4"/>
    <m/>
    <m/>
    <m/>
    <x v="2"/>
  </r>
  <r>
    <n v="127"/>
    <m/>
    <m/>
    <m/>
    <m/>
    <m/>
    <x v="4"/>
    <s v=""/>
    <x v="3"/>
    <m/>
    <m/>
    <m/>
    <m/>
    <m/>
    <x v="4"/>
    <m/>
    <m/>
    <m/>
    <x v="2"/>
  </r>
  <r>
    <n v="128"/>
    <m/>
    <m/>
    <m/>
    <m/>
    <m/>
    <x v="4"/>
    <s v=""/>
    <x v="3"/>
    <m/>
    <m/>
    <m/>
    <m/>
    <m/>
    <x v="4"/>
    <m/>
    <m/>
    <m/>
    <x v="2"/>
  </r>
  <r>
    <n v="129"/>
    <m/>
    <m/>
    <m/>
    <m/>
    <m/>
    <x v="4"/>
    <s v=""/>
    <x v="3"/>
    <m/>
    <m/>
    <m/>
    <m/>
    <m/>
    <x v="4"/>
    <m/>
    <m/>
    <m/>
    <x v="2"/>
  </r>
  <r>
    <n v="130"/>
    <m/>
    <m/>
    <m/>
    <m/>
    <m/>
    <x v="4"/>
    <s v=""/>
    <x v="3"/>
    <m/>
    <m/>
    <m/>
    <m/>
    <m/>
    <x v="4"/>
    <m/>
    <m/>
    <m/>
    <x v="2"/>
  </r>
  <r>
    <n v="131"/>
    <m/>
    <m/>
    <m/>
    <m/>
    <m/>
    <x v="4"/>
    <s v=""/>
    <x v="3"/>
    <m/>
    <m/>
    <m/>
    <m/>
    <m/>
    <x v="4"/>
    <m/>
    <m/>
    <m/>
    <x v="2"/>
  </r>
  <r>
    <n v="132"/>
    <m/>
    <m/>
    <m/>
    <m/>
    <m/>
    <x v="4"/>
    <s v=""/>
    <x v="3"/>
    <m/>
    <m/>
    <m/>
    <m/>
    <m/>
    <x v="4"/>
    <m/>
    <m/>
    <m/>
    <x v="2"/>
  </r>
  <r>
    <n v="133"/>
    <m/>
    <m/>
    <m/>
    <m/>
    <m/>
    <x v="4"/>
    <s v=""/>
    <x v="3"/>
    <m/>
    <m/>
    <m/>
    <m/>
    <m/>
    <x v="4"/>
    <m/>
    <m/>
    <m/>
    <x v="2"/>
  </r>
  <r>
    <n v="134"/>
    <m/>
    <m/>
    <m/>
    <m/>
    <m/>
    <x v="4"/>
    <s v=""/>
    <x v="3"/>
    <m/>
    <m/>
    <m/>
    <m/>
    <m/>
    <x v="4"/>
    <m/>
    <m/>
    <m/>
    <x v="2"/>
  </r>
  <r>
    <n v="135"/>
    <m/>
    <m/>
    <m/>
    <m/>
    <m/>
    <x v="4"/>
    <s v=""/>
    <x v="3"/>
    <m/>
    <m/>
    <m/>
    <m/>
    <m/>
    <x v="4"/>
    <m/>
    <m/>
    <m/>
    <x v="2"/>
  </r>
  <r>
    <n v="136"/>
    <m/>
    <m/>
    <m/>
    <m/>
    <m/>
    <x v="4"/>
    <s v=""/>
    <x v="3"/>
    <m/>
    <m/>
    <m/>
    <m/>
    <m/>
    <x v="4"/>
    <m/>
    <m/>
    <m/>
    <x v="2"/>
  </r>
  <r>
    <n v="137"/>
    <m/>
    <m/>
    <m/>
    <m/>
    <m/>
    <x v="4"/>
    <s v=""/>
    <x v="3"/>
    <m/>
    <m/>
    <m/>
    <m/>
    <m/>
    <x v="4"/>
    <m/>
    <m/>
    <m/>
    <x v="2"/>
  </r>
  <r>
    <n v="138"/>
    <m/>
    <m/>
    <m/>
    <m/>
    <m/>
    <x v="4"/>
    <s v=""/>
    <x v="3"/>
    <m/>
    <m/>
    <m/>
    <m/>
    <m/>
    <x v="4"/>
    <m/>
    <m/>
    <m/>
    <x v="2"/>
  </r>
  <r>
    <n v="139"/>
    <m/>
    <m/>
    <m/>
    <m/>
    <m/>
    <x v="4"/>
    <s v=""/>
    <x v="3"/>
    <m/>
    <m/>
    <m/>
    <m/>
    <m/>
    <x v="4"/>
    <m/>
    <m/>
    <m/>
    <x v="2"/>
  </r>
  <r>
    <n v="140"/>
    <m/>
    <m/>
    <m/>
    <m/>
    <m/>
    <x v="4"/>
    <s v=""/>
    <x v="3"/>
    <m/>
    <m/>
    <m/>
    <m/>
    <m/>
    <x v="4"/>
    <m/>
    <m/>
    <m/>
    <x v="2"/>
  </r>
  <r>
    <n v="141"/>
    <m/>
    <m/>
    <m/>
    <m/>
    <m/>
    <x v="4"/>
    <s v=""/>
    <x v="3"/>
    <m/>
    <m/>
    <m/>
    <m/>
    <m/>
    <x v="4"/>
    <m/>
    <m/>
    <m/>
    <x v="2"/>
  </r>
  <r>
    <n v="142"/>
    <m/>
    <m/>
    <m/>
    <m/>
    <m/>
    <x v="4"/>
    <s v=""/>
    <x v="3"/>
    <m/>
    <m/>
    <m/>
    <m/>
    <m/>
    <x v="4"/>
    <m/>
    <m/>
    <m/>
    <x v="2"/>
  </r>
  <r>
    <n v="143"/>
    <m/>
    <m/>
    <m/>
    <m/>
    <m/>
    <x v="4"/>
    <s v=""/>
    <x v="3"/>
    <m/>
    <m/>
    <m/>
    <m/>
    <m/>
    <x v="4"/>
    <m/>
    <m/>
    <m/>
    <x v="2"/>
  </r>
  <r>
    <n v="144"/>
    <m/>
    <m/>
    <m/>
    <m/>
    <m/>
    <x v="4"/>
    <s v=""/>
    <x v="3"/>
    <m/>
    <m/>
    <m/>
    <m/>
    <m/>
    <x v="4"/>
    <m/>
    <m/>
    <m/>
    <x v="2"/>
  </r>
  <r>
    <n v="145"/>
    <m/>
    <m/>
    <m/>
    <m/>
    <m/>
    <x v="4"/>
    <s v=""/>
    <x v="3"/>
    <m/>
    <m/>
    <m/>
    <m/>
    <m/>
    <x v="4"/>
    <m/>
    <m/>
    <m/>
    <x v="2"/>
  </r>
  <r>
    <n v="146"/>
    <m/>
    <m/>
    <m/>
    <m/>
    <m/>
    <x v="4"/>
    <s v=""/>
    <x v="3"/>
    <m/>
    <m/>
    <m/>
    <m/>
    <m/>
    <x v="4"/>
    <m/>
    <m/>
    <m/>
    <x v="2"/>
  </r>
  <r>
    <n v="147"/>
    <m/>
    <m/>
    <m/>
    <m/>
    <m/>
    <x v="4"/>
    <s v=""/>
    <x v="3"/>
    <m/>
    <m/>
    <m/>
    <m/>
    <m/>
    <x v="4"/>
    <m/>
    <m/>
    <m/>
    <x v="2"/>
  </r>
  <r>
    <n v="148"/>
    <m/>
    <m/>
    <m/>
    <m/>
    <m/>
    <x v="4"/>
    <s v=""/>
    <x v="3"/>
    <m/>
    <m/>
    <m/>
    <m/>
    <m/>
    <x v="4"/>
    <m/>
    <m/>
    <m/>
    <x v="2"/>
  </r>
  <r>
    <n v="149"/>
    <m/>
    <m/>
    <m/>
    <m/>
    <m/>
    <x v="4"/>
    <s v=""/>
    <x v="3"/>
    <m/>
    <m/>
    <m/>
    <m/>
    <m/>
    <x v="4"/>
    <m/>
    <m/>
    <m/>
    <x v="2"/>
  </r>
  <r>
    <n v="150"/>
    <m/>
    <m/>
    <m/>
    <m/>
    <m/>
    <x v="4"/>
    <s v=""/>
    <x v="3"/>
    <m/>
    <m/>
    <m/>
    <m/>
    <m/>
    <x v="4"/>
    <m/>
    <m/>
    <m/>
    <x v="2"/>
  </r>
  <r>
    <n v="151"/>
    <m/>
    <m/>
    <m/>
    <m/>
    <m/>
    <x v="4"/>
    <s v=""/>
    <x v="3"/>
    <m/>
    <m/>
    <m/>
    <m/>
    <m/>
    <x v="4"/>
    <m/>
    <m/>
    <m/>
    <x v="2"/>
  </r>
  <r>
    <n v="152"/>
    <m/>
    <m/>
    <m/>
    <m/>
    <m/>
    <x v="4"/>
    <s v=""/>
    <x v="3"/>
    <m/>
    <m/>
    <m/>
    <m/>
    <m/>
    <x v="4"/>
    <m/>
    <m/>
    <m/>
    <x v="2"/>
  </r>
  <r>
    <n v="153"/>
    <m/>
    <m/>
    <m/>
    <m/>
    <m/>
    <x v="4"/>
    <s v=""/>
    <x v="3"/>
    <m/>
    <m/>
    <m/>
    <m/>
    <m/>
    <x v="4"/>
    <m/>
    <m/>
    <m/>
    <x v="2"/>
  </r>
  <r>
    <n v="154"/>
    <m/>
    <m/>
    <m/>
    <m/>
    <m/>
    <x v="4"/>
    <s v=""/>
    <x v="3"/>
    <m/>
    <m/>
    <m/>
    <m/>
    <m/>
    <x v="4"/>
    <m/>
    <m/>
    <m/>
    <x v="2"/>
  </r>
  <r>
    <n v="155"/>
    <m/>
    <m/>
    <m/>
    <m/>
    <m/>
    <x v="4"/>
    <s v=""/>
    <x v="3"/>
    <m/>
    <m/>
    <m/>
    <m/>
    <m/>
    <x v="4"/>
    <m/>
    <m/>
    <m/>
    <x v="2"/>
  </r>
  <r>
    <n v="156"/>
    <m/>
    <m/>
    <m/>
    <m/>
    <m/>
    <x v="4"/>
    <s v=""/>
    <x v="3"/>
    <m/>
    <m/>
    <m/>
    <m/>
    <m/>
    <x v="4"/>
    <m/>
    <m/>
    <m/>
    <x v="2"/>
  </r>
  <r>
    <n v="157"/>
    <m/>
    <m/>
    <m/>
    <m/>
    <m/>
    <x v="4"/>
    <s v=""/>
    <x v="3"/>
    <m/>
    <m/>
    <m/>
    <m/>
    <m/>
    <x v="4"/>
    <m/>
    <m/>
    <m/>
    <x v="2"/>
  </r>
  <r>
    <n v="158"/>
    <m/>
    <m/>
    <m/>
    <m/>
    <m/>
    <x v="4"/>
    <s v=""/>
    <x v="3"/>
    <m/>
    <m/>
    <m/>
    <m/>
    <m/>
    <x v="4"/>
    <m/>
    <m/>
    <m/>
    <x v="2"/>
  </r>
  <r>
    <n v="159"/>
    <m/>
    <m/>
    <m/>
    <m/>
    <m/>
    <x v="4"/>
    <s v=""/>
    <x v="3"/>
    <m/>
    <m/>
    <m/>
    <m/>
    <m/>
    <x v="4"/>
    <m/>
    <m/>
    <m/>
    <x v="2"/>
  </r>
  <r>
    <n v="160"/>
    <m/>
    <m/>
    <m/>
    <m/>
    <m/>
    <x v="4"/>
    <s v=""/>
    <x v="3"/>
    <m/>
    <m/>
    <m/>
    <m/>
    <m/>
    <x v="4"/>
    <m/>
    <m/>
    <m/>
    <x v="2"/>
  </r>
  <r>
    <n v="161"/>
    <m/>
    <m/>
    <m/>
    <m/>
    <m/>
    <x v="4"/>
    <s v=""/>
    <x v="3"/>
    <m/>
    <m/>
    <m/>
    <m/>
    <m/>
    <x v="4"/>
    <m/>
    <m/>
    <m/>
    <x v="2"/>
  </r>
  <r>
    <n v="162"/>
    <m/>
    <m/>
    <m/>
    <m/>
    <m/>
    <x v="4"/>
    <s v=""/>
    <x v="3"/>
    <m/>
    <m/>
    <m/>
    <m/>
    <m/>
    <x v="4"/>
    <m/>
    <m/>
    <m/>
    <x v="2"/>
  </r>
  <r>
    <n v="163"/>
    <m/>
    <m/>
    <m/>
    <m/>
    <m/>
    <x v="4"/>
    <s v=""/>
    <x v="3"/>
    <m/>
    <m/>
    <m/>
    <m/>
    <m/>
    <x v="4"/>
    <m/>
    <m/>
    <m/>
    <x v="2"/>
  </r>
  <r>
    <n v="164"/>
    <m/>
    <m/>
    <m/>
    <m/>
    <m/>
    <x v="4"/>
    <s v=""/>
    <x v="3"/>
    <m/>
    <m/>
    <m/>
    <m/>
    <m/>
    <x v="4"/>
    <m/>
    <m/>
    <m/>
    <x v="2"/>
  </r>
  <r>
    <n v="165"/>
    <m/>
    <m/>
    <m/>
    <m/>
    <m/>
    <x v="4"/>
    <s v=""/>
    <x v="3"/>
    <m/>
    <m/>
    <m/>
    <m/>
    <m/>
    <x v="4"/>
    <m/>
    <m/>
    <m/>
    <x v="2"/>
  </r>
  <r>
    <n v="166"/>
    <m/>
    <m/>
    <m/>
    <m/>
    <m/>
    <x v="4"/>
    <s v=""/>
    <x v="3"/>
    <m/>
    <m/>
    <m/>
    <m/>
    <m/>
    <x v="4"/>
    <m/>
    <m/>
    <m/>
    <x v="2"/>
  </r>
  <r>
    <n v="167"/>
    <m/>
    <m/>
    <m/>
    <m/>
    <m/>
    <x v="4"/>
    <s v=""/>
    <x v="3"/>
    <m/>
    <m/>
    <m/>
    <m/>
    <m/>
    <x v="4"/>
    <m/>
    <m/>
    <m/>
    <x v="2"/>
  </r>
  <r>
    <n v="168"/>
    <m/>
    <m/>
    <m/>
    <m/>
    <m/>
    <x v="4"/>
    <s v=""/>
    <x v="3"/>
    <m/>
    <m/>
    <m/>
    <m/>
    <m/>
    <x v="4"/>
    <m/>
    <m/>
    <m/>
    <x v="2"/>
  </r>
  <r>
    <n v="169"/>
    <m/>
    <m/>
    <m/>
    <m/>
    <m/>
    <x v="4"/>
    <s v=""/>
    <x v="3"/>
    <m/>
    <m/>
    <m/>
    <m/>
    <m/>
    <x v="4"/>
    <m/>
    <m/>
    <m/>
    <x v="2"/>
  </r>
  <r>
    <n v="170"/>
    <m/>
    <m/>
    <m/>
    <m/>
    <m/>
    <x v="4"/>
    <s v=""/>
    <x v="3"/>
    <m/>
    <m/>
    <m/>
    <m/>
    <m/>
    <x v="4"/>
    <m/>
    <m/>
    <m/>
    <x v="2"/>
  </r>
  <r>
    <n v="171"/>
    <m/>
    <m/>
    <m/>
    <m/>
    <m/>
    <x v="4"/>
    <s v=""/>
    <x v="3"/>
    <m/>
    <m/>
    <m/>
    <m/>
    <m/>
    <x v="4"/>
    <m/>
    <m/>
    <m/>
    <x v="2"/>
  </r>
  <r>
    <n v="172"/>
    <m/>
    <m/>
    <m/>
    <m/>
    <m/>
    <x v="4"/>
    <s v=""/>
    <x v="3"/>
    <m/>
    <m/>
    <m/>
    <m/>
    <m/>
    <x v="4"/>
    <m/>
    <m/>
    <m/>
    <x v="2"/>
  </r>
  <r>
    <n v="173"/>
    <m/>
    <m/>
    <m/>
    <m/>
    <m/>
    <x v="4"/>
    <s v=""/>
    <x v="3"/>
    <m/>
    <m/>
    <m/>
    <m/>
    <m/>
    <x v="4"/>
    <m/>
    <m/>
    <m/>
    <x v="2"/>
  </r>
  <r>
    <n v="174"/>
    <m/>
    <m/>
    <m/>
    <m/>
    <m/>
    <x v="4"/>
    <s v=""/>
    <x v="3"/>
    <m/>
    <m/>
    <m/>
    <m/>
    <m/>
    <x v="4"/>
    <m/>
    <m/>
    <m/>
    <x v="2"/>
  </r>
  <r>
    <n v="175"/>
    <m/>
    <m/>
    <m/>
    <m/>
    <m/>
    <x v="4"/>
    <s v=""/>
    <x v="3"/>
    <m/>
    <m/>
    <m/>
    <m/>
    <m/>
    <x v="4"/>
    <m/>
    <m/>
    <m/>
    <x v="2"/>
  </r>
  <r>
    <n v="176"/>
    <m/>
    <m/>
    <m/>
    <m/>
    <m/>
    <x v="4"/>
    <s v=""/>
    <x v="3"/>
    <m/>
    <m/>
    <m/>
    <m/>
    <m/>
    <x v="4"/>
    <m/>
    <m/>
    <m/>
    <x v="2"/>
  </r>
  <r>
    <n v="177"/>
    <m/>
    <m/>
    <m/>
    <m/>
    <m/>
    <x v="4"/>
    <s v=""/>
    <x v="3"/>
    <m/>
    <m/>
    <m/>
    <m/>
    <m/>
    <x v="4"/>
    <m/>
    <m/>
    <m/>
    <x v="2"/>
  </r>
  <r>
    <n v="178"/>
    <m/>
    <m/>
    <m/>
    <m/>
    <m/>
    <x v="4"/>
    <s v=""/>
    <x v="3"/>
    <m/>
    <m/>
    <m/>
    <m/>
    <m/>
    <x v="4"/>
    <m/>
    <m/>
    <m/>
    <x v="2"/>
  </r>
  <r>
    <n v="179"/>
    <m/>
    <m/>
    <m/>
    <m/>
    <m/>
    <x v="4"/>
    <s v=""/>
    <x v="3"/>
    <m/>
    <m/>
    <m/>
    <m/>
    <m/>
    <x v="4"/>
    <m/>
    <m/>
    <m/>
    <x v="2"/>
  </r>
  <r>
    <n v="180"/>
    <m/>
    <m/>
    <m/>
    <m/>
    <m/>
    <x v="4"/>
    <s v=""/>
    <x v="3"/>
    <m/>
    <m/>
    <m/>
    <m/>
    <m/>
    <x v="4"/>
    <m/>
    <m/>
    <m/>
    <x v="2"/>
  </r>
  <r>
    <n v="181"/>
    <m/>
    <m/>
    <m/>
    <m/>
    <m/>
    <x v="4"/>
    <s v=""/>
    <x v="3"/>
    <m/>
    <m/>
    <m/>
    <m/>
    <m/>
    <x v="4"/>
    <m/>
    <m/>
    <m/>
    <x v="2"/>
  </r>
  <r>
    <n v="182"/>
    <m/>
    <m/>
    <m/>
    <m/>
    <m/>
    <x v="4"/>
    <s v=""/>
    <x v="3"/>
    <m/>
    <m/>
    <m/>
    <m/>
    <m/>
    <x v="4"/>
    <m/>
    <m/>
    <m/>
    <x v="2"/>
  </r>
  <r>
    <n v="183"/>
    <m/>
    <m/>
    <m/>
    <m/>
    <m/>
    <x v="4"/>
    <s v=""/>
    <x v="3"/>
    <m/>
    <m/>
    <m/>
    <m/>
    <m/>
    <x v="4"/>
    <m/>
    <m/>
    <m/>
    <x v="2"/>
  </r>
  <r>
    <n v="184"/>
    <m/>
    <m/>
    <m/>
    <m/>
    <m/>
    <x v="4"/>
    <s v=""/>
    <x v="3"/>
    <m/>
    <m/>
    <m/>
    <m/>
    <m/>
    <x v="4"/>
    <m/>
    <m/>
    <m/>
    <x v="2"/>
  </r>
  <r>
    <n v="185"/>
    <m/>
    <m/>
    <m/>
    <m/>
    <m/>
    <x v="4"/>
    <s v=""/>
    <x v="3"/>
    <m/>
    <m/>
    <m/>
    <m/>
    <m/>
    <x v="4"/>
    <m/>
    <m/>
    <m/>
    <x v="2"/>
  </r>
  <r>
    <n v="186"/>
    <m/>
    <m/>
    <m/>
    <m/>
    <m/>
    <x v="4"/>
    <s v=""/>
    <x v="3"/>
    <m/>
    <m/>
    <m/>
    <m/>
    <m/>
    <x v="4"/>
    <m/>
    <m/>
    <m/>
    <x v="2"/>
  </r>
  <r>
    <n v="187"/>
    <m/>
    <m/>
    <m/>
    <m/>
    <m/>
    <x v="4"/>
    <s v=""/>
    <x v="3"/>
    <m/>
    <m/>
    <m/>
    <m/>
    <m/>
    <x v="4"/>
    <m/>
    <m/>
    <m/>
    <x v="2"/>
  </r>
  <r>
    <n v="188"/>
    <m/>
    <m/>
    <m/>
    <m/>
    <m/>
    <x v="4"/>
    <s v=""/>
    <x v="3"/>
    <m/>
    <m/>
    <m/>
    <m/>
    <m/>
    <x v="4"/>
    <m/>
    <m/>
    <m/>
    <x v="2"/>
  </r>
  <r>
    <n v="189"/>
    <m/>
    <m/>
    <m/>
    <m/>
    <m/>
    <x v="4"/>
    <s v=""/>
    <x v="3"/>
    <m/>
    <m/>
    <m/>
    <m/>
    <m/>
    <x v="4"/>
    <m/>
    <m/>
    <m/>
    <x v="2"/>
  </r>
  <r>
    <n v="190"/>
    <m/>
    <m/>
    <m/>
    <m/>
    <m/>
    <x v="4"/>
    <s v=""/>
    <x v="3"/>
    <m/>
    <m/>
    <m/>
    <m/>
    <m/>
    <x v="4"/>
    <m/>
    <m/>
    <m/>
    <x v="2"/>
  </r>
  <r>
    <n v="191"/>
    <m/>
    <m/>
    <m/>
    <m/>
    <m/>
    <x v="4"/>
    <s v=""/>
    <x v="3"/>
    <m/>
    <m/>
    <m/>
    <m/>
    <m/>
    <x v="4"/>
    <m/>
    <m/>
    <m/>
    <x v="2"/>
  </r>
  <r>
    <n v="192"/>
    <m/>
    <m/>
    <m/>
    <m/>
    <m/>
    <x v="4"/>
    <s v=""/>
    <x v="3"/>
    <m/>
    <m/>
    <m/>
    <m/>
    <m/>
    <x v="4"/>
    <m/>
    <m/>
    <m/>
    <x v="2"/>
  </r>
  <r>
    <n v="193"/>
    <m/>
    <m/>
    <m/>
    <m/>
    <m/>
    <x v="4"/>
    <s v=""/>
    <x v="3"/>
    <m/>
    <m/>
    <m/>
    <m/>
    <m/>
    <x v="4"/>
    <m/>
    <m/>
    <m/>
    <x v="2"/>
  </r>
  <r>
    <n v="194"/>
    <m/>
    <m/>
    <m/>
    <m/>
    <m/>
    <x v="4"/>
    <s v=""/>
    <x v="3"/>
    <m/>
    <m/>
    <m/>
    <m/>
    <m/>
    <x v="4"/>
    <m/>
    <m/>
    <m/>
    <x v="2"/>
  </r>
  <r>
    <n v="195"/>
    <m/>
    <m/>
    <m/>
    <m/>
    <m/>
    <x v="4"/>
    <s v=""/>
    <x v="3"/>
    <m/>
    <m/>
    <m/>
    <m/>
    <m/>
    <x v="4"/>
    <m/>
    <m/>
    <m/>
    <x v="2"/>
  </r>
  <r>
    <n v="196"/>
    <m/>
    <m/>
    <m/>
    <m/>
    <m/>
    <x v="4"/>
    <s v=""/>
    <x v="3"/>
    <m/>
    <m/>
    <m/>
    <m/>
    <m/>
    <x v="4"/>
    <m/>
    <m/>
    <m/>
    <x v="2"/>
  </r>
  <r>
    <n v="197"/>
    <m/>
    <m/>
    <m/>
    <m/>
    <m/>
    <x v="4"/>
    <s v=""/>
    <x v="3"/>
    <m/>
    <m/>
    <m/>
    <m/>
    <m/>
    <x v="4"/>
    <m/>
    <m/>
    <m/>
    <x v="2"/>
  </r>
  <r>
    <n v="198"/>
    <m/>
    <m/>
    <m/>
    <m/>
    <m/>
    <x v="4"/>
    <s v=""/>
    <x v="3"/>
    <m/>
    <m/>
    <m/>
    <m/>
    <m/>
    <x v="4"/>
    <m/>
    <m/>
    <m/>
    <x v="2"/>
  </r>
  <r>
    <n v="199"/>
    <m/>
    <m/>
    <m/>
    <m/>
    <m/>
    <x v="4"/>
    <s v=""/>
    <x v="3"/>
    <m/>
    <m/>
    <m/>
    <m/>
    <m/>
    <x v="4"/>
    <m/>
    <m/>
    <m/>
    <x v="2"/>
  </r>
  <r>
    <n v="200"/>
    <m/>
    <m/>
    <m/>
    <m/>
    <m/>
    <x v="4"/>
    <s v=""/>
    <x v="3"/>
    <m/>
    <m/>
    <m/>
    <m/>
    <m/>
    <x v="4"/>
    <m/>
    <m/>
    <m/>
    <x v="2"/>
  </r>
  <r>
    <n v="201"/>
    <m/>
    <m/>
    <m/>
    <m/>
    <m/>
    <x v="4"/>
    <s v=""/>
    <x v="3"/>
    <m/>
    <m/>
    <m/>
    <m/>
    <m/>
    <x v="4"/>
    <m/>
    <m/>
    <m/>
    <x v="2"/>
  </r>
  <r>
    <n v="202"/>
    <m/>
    <m/>
    <m/>
    <m/>
    <m/>
    <x v="4"/>
    <s v=""/>
    <x v="3"/>
    <m/>
    <m/>
    <m/>
    <m/>
    <m/>
    <x v="4"/>
    <m/>
    <m/>
    <m/>
    <x v="2"/>
  </r>
  <r>
    <n v="203"/>
    <m/>
    <m/>
    <m/>
    <m/>
    <m/>
    <x v="4"/>
    <s v=""/>
    <x v="3"/>
    <m/>
    <m/>
    <m/>
    <m/>
    <m/>
    <x v="4"/>
    <m/>
    <m/>
    <m/>
    <x v="2"/>
  </r>
  <r>
    <n v="204"/>
    <m/>
    <m/>
    <m/>
    <m/>
    <m/>
    <x v="4"/>
    <s v=""/>
    <x v="3"/>
    <m/>
    <m/>
    <m/>
    <m/>
    <m/>
    <x v="4"/>
    <m/>
    <m/>
    <m/>
    <x v="2"/>
  </r>
  <r>
    <n v="205"/>
    <m/>
    <m/>
    <m/>
    <m/>
    <m/>
    <x v="4"/>
    <s v=""/>
    <x v="3"/>
    <m/>
    <m/>
    <m/>
    <m/>
    <m/>
    <x v="4"/>
    <m/>
    <m/>
    <m/>
    <x v="2"/>
  </r>
  <r>
    <n v="206"/>
    <m/>
    <m/>
    <m/>
    <m/>
    <m/>
    <x v="4"/>
    <s v=""/>
    <x v="3"/>
    <m/>
    <m/>
    <m/>
    <m/>
    <m/>
    <x v="4"/>
    <m/>
    <m/>
    <m/>
    <x v="2"/>
  </r>
  <r>
    <n v="207"/>
    <m/>
    <m/>
    <m/>
    <m/>
    <m/>
    <x v="4"/>
    <s v=""/>
    <x v="3"/>
    <m/>
    <m/>
    <m/>
    <m/>
    <m/>
    <x v="4"/>
    <m/>
    <m/>
    <m/>
    <x v="2"/>
  </r>
  <r>
    <n v="208"/>
    <m/>
    <m/>
    <m/>
    <m/>
    <m/>
    <x v="4"/>
    <s v=""/>
    <x v="3"/>
    <m/>
    <m/>
    <m/>
    <m/>
    <m/>
    <x v="4"/>
    <m/>
    <m/>
    <m/>
    <x v="2"/>
  </r>
  <r>
    <n v="209"/>
    <m/>
    <m/>
    <m/>
    <m/>
    <m/>
    <x v="4"/>
    <s v=""/>
    <x v="3"/>
    <m/>
    <m/>
    <m/>
    <m/>
    <m/>
    <x v="4"/>
    <m/>
    <m/>
    <m/>
    <x v="2"/>
  </r>
  <r>
    <n v="210"/>
    <m/>
    <m/>
    <m/>
    <m/>
    <m/>
    <x v="4"/>
    <s v=""/>
    <x v="3"/>
    <m/>
    <m/>
    <m/>
    <m/>
    <m/>
    <x v="4"/>
    <m/>
    <m/>
    <m/>
    <x v="2"/>
  </r>
  <r>
    <n v="211"/>
    <m/>
    <m/>
    <m/>
    <m/>
    <m/>
    <x v="4"/>
    <s v=""/>
    <x v="3"/>
    <m/>
    <m/>
    <m/>
    <m/>
    <m/>
    <x v="4"/>
    <m/>
    <m/>
    <m/>
    <x v="2"/>
  </r>
  <r>
    <n v="212"/>
    <m/>
    <m/>
    <m/>
    <m/>
    <m/>
    <x v="4"/>
    <s v=""/>
    <x v="3"/>
    <m/>
    <m/>
    <m/>
    <m/>
    <m/>
    <x v="4"/>
    <m/>
    <m/>
    <m/>
    <x v="2"/>
  </r>
  <r>
    <n v="213"/>
    <m/>
    <m/>
    <m/>
    <m/>
    <m/>
    <x v="4"/>
    <s v=""/>
    <x v="3"/>
    <m/>
    <m/>
    <m/>
    <m/>
    <m/>
    <x v="4"/>
    <m/>
    <m/>
    <m/>
    <x v="2"/>
  </r>
  <r>
    <n v="214"/>
    <m/>
    <m/>
    <m/>
    <m/>
    <m/>
    <x v="4"/>
    <s v=""/>
    <x v="3"/>
    <m/>
    <m/>
    <m/>
    <m/>
    <m/>
    <x v="4"/>
    <m/>
    <m/>
    <m/>
    <x v="2"/>
  </r>
  <r>
    <n v="215"/>
    <m/>
    <m/>
    <m/>
    <m/>
    <m/>
    <x v="4"/>
    <s v=""/>
    <x v="3"/>
    <m/>
    <m/>
    <m/>
    <m/>
    <m/>
    <x v="4"/>
    <m/>
    <m/>
    <m/>
    <x v="2"/>
  </r>
  <r>
    <n v="216"/>
    <m/>
    <m/>
    <m/>
    <m/>
    <m/>
    <x v="4"/>
    <s v=""/>
    <x v="3"/>
    <m/>
    <m/>
    <m/>
    <m/>
    <m/>
    <x v="4"/>
    <m/>
    <m/>
    <m/>
    <x v="2"/>
  </r>
  <r>
    <n v="217"/>
    <m/>
    <m/>
    <m/>
    <m/>
    <m/>
    <x v="4"/>
    <s v=""/>
    <x v="3"/>
    <m/>
    <m/>
    <m/>
    <m/>
    <m/>
    <x v="4"/>
    <m/>
    <m/>
    <m/>
    <x v="2"/>
  </r>
  <r>
    <n v="218"/>
    <m/>
    <m/>
    <m/>
    <m/>
    <m/>
    <x v="4"/>
    <s v=""/>
    <x v="3"/>
    <m/>
    <m/>
    <m/>
    <m/>
    <m/>
    <x v="4"/>
    <m/>
    <m/>
    <m/>
    <x v="2"/>
  </r>
  <r>
    <n v="219"/>
    <m/>
    <m/>
    <m/>
    <m/>
    <m/>
    <x v="4"/>
    <s v=""/>
    <x v="3"/>
    <m/>
    <m/>
    <m/>
    <m/>
    <m/>
    <x v="4"/>
    <m/>
    <m/>
    <m/>
    <x v="2"/>
  </r>
  <r>
    <m/>
    <m/>
    <m/>
    <m/>
    <m/>
    <m/>
    <x v="4"/>
    <s v=""/>
    <x v="3"/>
    <m/>
    <m/>
    <m/>
    <m/>
    <m/>
    <x v="4"/>
    <m/>
    <m/>
    <m/>
    <x v="2"/>
  </r>
  <r>
    <m/>
    <m/>
    <m/>
    <m/>
    <m/>
    <m/>
    <x v="4"/>
    <s v=""/>
    <x v="3"/>
    <m/>
    <m/>
    <m/>
    <m/>
    <m/>
    <x v="4"/>
    <m/>
    <m/>
    <m/>
    <x v="2"/>
  </r>
  <r>
    <m/>
    <m/>
    <m/>
    <m/>
    <m/>
    <m/>
    <x v="4"/>
    <s v=""/>
    <x v="3"/>
    <m/>
    <m/>
    <m/>
    <m/>
    <m/>
    <x v="4"/>
    <m/>
    <m/>
    <m/>
    <x v="2"/>
  </r>
  <r>
    <m/>
    <m/>
    <m/>
    <m/>
    <m/>
    <m/>
    <x v="4"/>
    <s v=""/>
    <x v="3"/>
    <m/>
    <m/>
    <m/>
    <m/>
    <m/>
    <x v="4"/>
    <m/>
    <m/>
    <m/>
    <x v="2"/>
  </r>
  <r>
    <m/>
    <m/>
    <m/>
    <m/>
    <m/>
    <m/>
    <x v="4"/>
    <m/>
    <x v="3"/>
    <m/>
    <m/>
    <m/>
    <m/>
    <m/>
    <x v="4"/>
    <m/>
    <m/>
    <m/>
    <x v="2"/>
  </r>
  <r>
    <m/>
    <m/>
    <m/>
    <m/>
    <m/>
    <m/>
    <x v="4"/>
    <m/>
    <x v="3"/>
    <m/>
    <m/>
    <m/>
    <m/>
    <m/>
    <x v="4"/>
    <m/>
    <m/>
    <m/>
    <x v="2"/>
  </r>
  <r>
    <m/>
    <m/>
    <m/>
    <m/>
    <m/>
    <m/>
    <x v="4"/>
    <m/>
    <x v="3"/>
    <m/>
    <m/>
    <m/>
    <m/>
    <m/>
    <x v="4"/>
    <m/>
    <m/>
    <m/>
    <x v="2"/>
  </r>
  <r>
    <m/>
    <m/>
    <m/>
    <m/>
    <m/>
    <m/>
    <x v="4"/>
    <m/>
    <x v="3"/>
    <m/>
    <m/>
    <m/>
    <m/>
    <m/>
    <x v="4"/>
    <m/>
    <m/>
    <m/>
    <x v="2"/>
  </r>
  <r>
    <m/>
    <m/>
    <m/>
    <m/>
    <m/>
    <m/>
    <x v="4"/>
    <m/>
    <x v="3"/>
    <m/>
    <m/>
    <m/>
    <m/>
    <m/>
    <x v="4"/>
    <m/>
    <m/>
    <m/>
    <x v="2"/>
  </r>
  <r>
    <m/>
    <m/>
    <m/>
    <m/>
    <m/>
    <m/>
    <x v="4"/>
    <m/>
    <x v="3"/>
    <m/>
    <m/>
    <m/>
    <m/>
    <m/>
    <x v="4"/>
    <m/>
    <m/>
    <m/>
    <x v="2"/>
  </r>
  <r>
    <m/>
    <m/>
    <m/>
    <m/>
    <m/>
    <m/>
    <x v="4"/>
    <m/>
    <x v="3"/>
    <m/>
    <m/>
    <m/>
    <m/>
    <m/>
    <x v="4"/>
    <m/>
    <m/>
    <m/>
    <x v="2"/>
  </r>
  <r>
    <m/>
    <m/>
    <m/>
    <m/>
    <m/>
    <m/>
    <x v="4"/>
    <m/>
    <x v="3"/>
    <m/>
    <m/>
    <m/>
    <m/>
    <m/>
    <x v="4"/>
    <m/>
    <m/>
    <m/>
    <x v="2"/>
  </r>
  <r>
    <m/>
    <m/>
    <m/>
    <m/>
    <m/>
    <m/>
    <x v="4"/>
    <m/>
    <x v="3"/>
    <m/>
    <m/>
    <m/>
    <m/>
    <m/>
    <x v="4"/>
    <m/>
    <m/>
    <m/>
    <x v="2"/>
  </r>
  <r>
    <m/>
    <m/>
    <m/>
    <m/>
    <m/>
    <m/>
    <x v="4"/>
    <m/>
    <x v="3"/>
    <m/>
    <m/>
    <m/>
    <m/>
    <m/>
    <x v="4"/>
    <m/>
    <m/>
    <m/>
    <x v="2"/>
  </r>
  <r>
    <m/>
    <m/>
    <m/>
    <m/>
    <m/>
    <m/>
    <x v="4"/>
    <m/>
    <x v="3"/>
    <m/>
    <m/>
    <m/>
    <m/>
    <m/>
    <x v="4"/>
    <m/>
    <m/>
    <m/>
    <x v="2"/>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4">
  <r>
    <n v="1"/>
    <s v="Noelia esther abreu disla"/>
    <n v="8098495170"/>
    <s v="esther14_91@hotmail.es"/>
    <s v="Todo "/>
    <s v="se informó a la ciudadana que la solicitud está incompleta, ya que debe especificar la información que nos solicita."/>
    <s v="Áreas de la TSS"/>
    <n v="5"/>
    <x v="0"/>
    <m/>
    <d v="2018-01-04T00:00:00"/>
    <m/>
    <s v="2018"/>
    <n v="1"/>
    <x v="0"/>
    <d v="2018-01-11T00:00:00"/>
    <d v="2018-01-08T00:00:00"/>
    <n v="3"/>
    <x v="0"/>
    <x v="0"/>
  </r>
  <r>
    <n v="2"/>
    <s v="Ilvin Mendoza "/>
    <s v="809-688-7000 2267"/>
    <s v="imendoza@economia.gob.do"/>
    <s v="1- número de empleados por Provincias ACTUAL 2- número de empleados por rango salarial por Provincias. ACTUAL 3- número de empresas por Provincias según el siguiente número de empleados: ACTUAL 1-9 10-49 50-99 100-249 mayor de 250. 4- Recaudaciones por Provincias. 2007-2017 5- Número de empleadores por provincias 2007-2017."/>
    <s v="Le fueron suministradas las informaciones solicitadas en correo electronico"/>
    <s v="Base de Datos"/>
    <n v="15"/>
    <x v="0"/>
    <m/>
    <d v="2018-01-15T00:00:00"/>
    <m/>
    <s v="2018"/>
    <n v="1"/>
    <x v="0"/>
    <d v="2018-02-06T00:00:00"/>
    <d v="2018-02-22T00:00:00"/>
    <n v="28"/>
    <x v="1"/>
    <x v="1"/>
  </r>
  <r>
    <n v="3"/>
    <s v="Miguel Angel Reyes Taveras"/>
    <n v="8099068283"/>
    <s v="miguelreyesrd@gmail.com"/>
    <s v="Relación de contrataciones de publicidad y propaganda efectuadas por esa institución en el año 2017, desagregado por datos de razón social y nombre comercial de persona contratada, datos del representante, monto del contrato, formato de la publicidad contratada, nombre del medio y espacio contratado, tiempo de la contratación y procedimiento de contratación realizado."/>
    <s v="la información fue suministrada mediante documento enviado vía e-mail"/>
    <s v="Áreas de la TSS"/>
    <n v="5"/>
    <x v="0"/>
    <m/>
    <d v="2018-01-12T00:00:00"/>
    <m/>
    <s v="2018"/>
    <n v="1"/>
    <x v="0"/>
    <d v="2018-01-19T00:00:00"/>
    <d v="2018-01-19T00:00:00"/>
    <n v="5"/>
    <x v="0"/>
    <x v="0"/>
  </r>
  <r>
    <n v="4"/>
    <s v="Pedro Blanco "/>
    <s v="829-276-4216"/>
    <s v="pblancod@hotmail.con"/>
    <s v="Estatus de los montos aportados como empleado de TSS entre septiembre 2003-abril 2009."/>
    <s v="solicitud referida a la SIPEN"/>
    <s v="Referida"/>
    <n v="3"/>
    <x v="1"/>
    <m/>
    <d v="2018-01-15T00:00:00"/>
    <m/>
    <s v="2018"/>
    <n v="1"/>
    <x v="0"/>
    <d v="2018-01-18T00:00:00"/>
    <d v="2018-01-15T00:00:00"/>
    <n v="1"/>
    <x v="0"/>
    <x v="2"/>
  </r>
  <r>
    <n v="5"/>
    <s v="Mariví Guerrero Ávila"/>
    <n v="8292929902"/>
    <s v="mariviguerreroa@hotmail.com"/>
    <s v="Con relación al incumplimiento de pago por parte de los empleadores: ¿Qué porcentaje de empleadores se atrasa en los pagos? ¿Existe un tiempo promedio de saldo? ¿Cuál es el porcentaje de los trabajadores afiliados que se quedan sin cobertura? ¿Cuál es el fondo destinado a cubrir los 60 días posteriores al vencimiento a la fecha de pago / desempleo? Agradezco de antemano sus atenciones. Saludos cordiales."/>
    <s v="La informacion le fue suministrada en documento adjunto"/>
    <s v="Áreas de la TSS"/>
    <n v="5"/>
    <x v="0"/>
    <m/>
    <d v="2018-01-16T00:00:00"/>
    <m/>
    <s v="2018"/>
    <n v="1"/>
    <x v="0"/>
    <d v="2018-01-23T00:00:00"/>
    <d v="2018-01-23T00:00:00"/>
    <n v="5"/>
    <x v="0"/>
    <x v="0"/>
  </r>
  <r>
    <n v="6"/>
    <s v="Giselle de Jesús"/>
    <s v="849-856-8747"/>
    <s v="gisselle.sjr@hotmail.com"/>
    <s v="1- Registro en TSS. 2- Sobre pago de la TSS: como y donde, formas en que se realiza."/>
    <s v="Informacion suministrada en documento adjunto al correo electrónico"/>
    <s v="Página Web"/>
    <n v="3"/>
    <x v="0"/>
    <m/>
    <d v="2018-01-22T00:00:00"/>
    <m/>
    <s v="2018"/>
    <n v="1"/>
    <x v="0"/>
    <d v="2018-01-25T00:00:00"/>
    <d v="2018-01-23T00:00:00"/>
    <n v="2"/>
    <x v="0"/>
    <x v="0"/>
  </r>
  <r>
    <n v="7"/>
    <s v="Mariela Mejía"/>
    <s v="809-628-8930"/>
    <s v="mamejia@diariolibre.com"/>
    <s v="1-Relación estadistica, cantidad de extranjeros que estan registrados solo con pasaporte en TSS, distribución por nacionalidad. 2-Relación estadistica, cantidad de extranjeros que estan cotizando en TSS, distribución por nacionalidad. 3- Salario promedio por nacionalidad. (mas bajo- mas alto)."/>
    <s v="Informacion suministrada en documento adjunto al correo electrónico"/>
    <s v="Base de Datos"/>
    <n v="15"/>
    <x v="0"/>
    <m/>
    <d v="2018-01-30T00:00:00"/>
    <m/>
    <s v="2018"/>
    <n v="1"/>
    <x v="0"/>
    <d v="2018-02-20T00:00:00"/>
    <d v="2018-02-22T00:00:00"/>
    <n v="18"/>
    <x v="0"/>
    <x v="1"/>
  </r>
  <r>
    <n v="8"/>
    <s v="Angelica Colon"/>
    <s v="809-854-2426"/>
    <s v="colonangelicam@gmail.com"/>
    <s v="Reporte de las ultimas 12 Cuotas del pago a mi ARS"/>
    <s v="Ciudadana remitida a la DIDA, por no ser información publica"/>
    <s v="Áreas de la TSS"/>
    <n v="5"/>
    <x v="0"/>
    <m/>
    <d v="2018-02-02T00:00:00"/>
    <m/>
    <s v="2018"/>
    <n v="2"/>
    <x v="1"/>
    <d v="2018-02-09T00:00:00"/>
    <d v="2018-02-07T00:00:00"/>
    <n v="4"/>
    <x v="0"/>
    <x v="0"/>
  </r>
  <r>
    <n v="9"/>
    <s v="Mariví Guerrero Ávila"/>
    <s v=": 8292929902"/>
    <s v="mariviguerreroa@hotmail.com"/>
    <s v="Anteriormente obtuve información de esta institución, en la cual me informaban que los 60 dias de coberturas posteriores al impago correspondian a cada ARS. En tal virtud, no resulta esto contradictorio con el art. 28 de la Ley 87-01? En ARS SEMMA nos informan que corresponde a la TSS este pago. Favor ver adjuntos."/>
    <s v="Información suministrada en documento adjunto"/>
    <s v="Áreas de la TSS"/>
    <n v="5"/>
    <x v="0"/>
    <m/>
    <d v="2018-02-06T00:00:00"/>
    <m/>
    <s v="2018"/>
    <n v="2"/>
    <x v="1"/>
    <d v="2018-02-13T00:00:00"/>
    <d v="2018-02-13T00:00:00"/>
    <n v="5"/>
    <x v="0"/>
    <x v="0"/>
  </r>
  <r>
    <n v="10"/>
    <s v="Laura Patricia Guzman"/>
    <n v="8298496117"/>
    <s v="laura.guz31@gmail.com"/>
    <s v="Confirmación de que mi empleador (Gymboree Play and Music) me tiene registrada en la TSS. "/>
    <s v="Información suministrada en documento adjunto"/>
    <s v="Base de Datos"/>
    <n v="15"/>
    <x v="0"/>
    <m/>
    <d v="2018-02-22T00:00:00"/>
    <m/>
    <s v="2018"/>
    <n v="2"/>
    <x v="1"/>
    <d v="2018-03-16T00:00:00"/>
    <d v="2018-02-26T00:00:00"/>
    <n v="3"/>
    <x v="0"/>
    <x v="0"/>
  </r>
  <r>
    <n v="11"/>
    <s v="Decoración y ambiente "/>
    <n v="8092223602"/>
    <s v="alianysg@gmail.com"/>
    <s v="registro de empresas y pagos mensuales para personal de ventas"/>
    <s v="Informacion suministrada en documento adjunto al correo electrónico, se le informó que esto pertenece a servicios"/>
    <s v="Página Web"/>
    <n v="3"/>
    <x v="0"/>
    <m/>
    <d v="2018-02-28T00:00:00"/>
    <m/>
    <s v="2018"/>
    <n v="2"/>
    <x v="1"/>
    <d v="2018-03-05T00:00:00"/>
    <d v="2018-03-02T00:00:00"/>
    <n v="3"/>
    <x v="0"/>
    <x v="0"/>
  </r>
  <r>
    <n v="12"/>
    <s v="Ana Minerva Rivas Molina"/>
    <n v="8292222306"/>
    <s v="ana.rivasmolina@gmail.com"/>
    <s v="1- Requisitos de registro de empleados extranjeros. 2- Proceso de registro de empleados extranjeros. "/>
    <s v="Información suministrada en documento adjunto"/>
    <s v="Áreas de la TSS"/>
    <n v="5"/>
    <x v="0"/>
    <m/>
    <d v="2018-02-28T00:00:00"/>
    <m/>
    <s v="2018"/>
    <n v="2"/>
    <x v="1"/>
    <d v="2018-03-07T00:00:00"/>
    <d v="2018-03-01T00:00:00"/>
    <n v="2"/>
    <x v="0"/>
    <x v="0"/>
  </r>
  <r>
    <n v="13"/>
    <s v="Ana Minerva Rivas Molina"/>
    <n v="8292222306"/>
    <s v="ana.rivasmolina@gmail.com"/>
    <s v="1- Estadisticas sobre cantidad de extranjeros cotizando en TSS, hasta el día 21/02/2018. 2- Estadistica sobre cantidad de extranjeros registrados con pasaporte, hasta el día 21/02/2018."/>
    <s v="Información suministrada en documento adjunto"/>
    <s v="Página Web"/>
    <n v="3"/>
    <x v="0"/>
    <m/>
    <d v="2018-02-28T00:00:00"/>
    <m/>
    <s v="2018"/>
    <n v="2"/>
    <x v="1"/>
    <d v="2018-03-05T00:00:00"/>
    <d v="2018-03-01T00:00:00"/>
    <n v="2"/>
    <x v="0"/>
    <x v="0"/>
  </r>
  <r>
    <n v="14"/>
    <s v="Jaime Ramirez Alcantara"/>
    <s v="809-785-4646"/>
    <s v="miguelinaalcantara58@gmail.com"/>
    <s v="Saber si tiene algun dinero (montos AFP)"/>
    <s v="solicitud referida a la SIPEN"/>
    <s v="Referida"/>
    <n v="3"/>
    <x v="0"/>
    <m/>
    <d v="2018-02-26T00:00:00"/>
    <m/>
    <s v="2018"/>
    <n v="2"/>
    <x v="1"/>
    <d v="2018-03-02T00:00:00"/>
    <d v="2018-03-01T00:00:00"/>
    <n v="3"/>
    <x v="0"/>
    <x v="0"/>
  </r>
  <r>
    <n v="15"/>
    <s v="Marie Pier Acevedo"/>
    <s v=": 809 607 6117"/>
    <s v="mpaas@live.com"/>
    <s v="1. Necesito la lista de empresas en Santo Domingo, preferiblemente con las siguientes clasificaciones por a) cantidad de empleados, b) sector económico al que pertenece, c) contacto telefónico, d) persona responsable por la empresa. 2. Y la lista de las asociaciones con su a) clasificación por sector económico; b) contacto telefónico; c) vocero o persona responsable. Por favor, comuníquenme cuáles son las informaciones que tienen sobre este asunto. (Bases de datos de empresas y asociaciones de empresas del país que ustedes tengan). "/>
    <s v="Solicitud rechazada"/>
    <s v="Áreas de la TSS"/>
    <n v="5"/>
    <x v="2"/>
    <m/>
    <d v="2018-02-28T00:00:00"/>
    <m/>
    <s v="2018"/>
    <n v="2"/>
    <x v="1"/>
    <d v="2018-03-07T00:00:00"/>
    <d v="2018-03-01T00:00:00"/>
    <n v="2"/>
    <x v="0"/>
    <x v="2"/>
  </r>
  <r>
    <n v="16"/>
    <s v="Davianni Peralta"/>
    <s v="849-864-0524"/>
    <s v="moypera@outlook.com"/>
    <s v="1- Primer director. 2- Director actual. 3- Funciones. 4- Aportes. 5- Misión, Politica y Valores. 6- Como se maneja. "/>
    <s v="Información suministrada en documento adjunto"/>
    <s v="Página Web"/>
    <n v="3"/>
    <x v="0"/>
    <m/>
    <d v="2018-03-07T00:00:00"/>
    <m/>
    <s v="2018"/>
    <n v="3"/>
    <x v="2"/>
    <d v="2018-03-12T00:00:00"/>
    <d v="2018-03-07T00:00:00"/>
    <n v="1"/>
    <x v="0"/>
    <x v="0"/>
  </r>
  <r>
    <n v="17"/>
    <s v="Reyelys Coral Ogando Herrera"/>
    <s v="809-701-7942"/>
    <s v="graciela05@hotmail.com"/>
    <s v="- Historia. 2- Sus Directores. 3- Servicios que brindan."/>
    <s v="Información suministrada de forma personal"/>
    <s v="Página Web"/>
    <n v="3"/>
    <x v="0"/>
    <m/>
    <d v="2018-03-07T00:00:00"/>
    <m/>
    <s v="2018"/>
    <n v="3"/>
    <x v="2"/>
    <d v="2018-03-12T00:00:00"/>
    <d v="2018-03-07T00:00:00"/>
    <n v="1"/>
    <x v="0"/>
    <x v="0"/>
  </r>
  <r>
    <n v="18"/>
    <s v="Keila Santana"/>
    <s v=": 829-792-3094"/>
    <s v="keila-0120@hotmail.com"/>
    <s v="1- Primer director. 2- Director actual. 3- Funciones. 4- Aportes. 5- Misión, Politica y Valores. 6- Como se maneja. "/>
    <s v="Información suministrada de forma personal"/>
    <s v="Página Web"/>
    <n v="3"/>
    <x v="0"/>
    <m/>
    <d v="2018-03-07T00:00:00"/>
    <m/>
    <s v="2018"/>
    <n v="3"/>
    <x v="2"/>
    <d v="2018-03-12T00:00:00"/>
    <d v="2018-03-07T00:00:00"/>
    <n v="1"/>
    <x v="0"/>
    <x v="0"/>
  </r>
  <r>
    <n v="19"/>
    <s v="Carlos Javier Alvarez Peña"/>
    <s v="829-986-1650"/>
    <s v="javieralvarezp02@gmail.com"/>
    <s v="1- Primer director. 2- Director actual. 3- Funciones. 4- Aportes. 5- Misión, Politica y Valores. 6- Como se maneja. "/>
    <s v="Información suministrada de forma personal"/>
    <s v="Página Web"/>
    <n v="3"/>
    <x v="0"/>
    <m/>
    <d v="2018-03-07T00:00:00"/>
    <m/>
    <s v="2018"/>
    <n v="3"/>
    <x v="2"/>
    <d v="2018-03-12T00:00:00"/>
    <d v="2018-03-07T00:00:00"/>
    <n v="1"/>
    <x v="0"/>
    <x v="0"/>
  </r>
  <r>
    <n v="20"/>
    <s v="Gladys Elizabeth Lopez"/>
    <s v="849-352-1201"/>
    <s v="elopez@da.gob.do"/>
    <s v="Historial Seguro de saludf"/>
    <s v="Remitida a la DIDA"/>
    <s v="Referida"/>
    <n v="3"/>
    <x v="1"/>
    <m/>
    <d v="2018-03-12T00:00:00"/>
    <m/>
    <s v="2018"/>
    <n v="3"/>
    <x v="2"/>
    <d v="2018-03-15T00:00:00"/>
    <d v="2018-03-14T00:00:00"/>
    <n v="3"/>
    <x v="0"/>
    <x v="2"/>
  </r>
  <r>
    <n v="21"/>
    <s v="LIDIA TURBIDES"/>
    <n v="8299932225"/>
    <s v="lidia.m13@hotmail.com"/>
    <s v="CONSUMO POR CONCEPTO DE ENERGIA ELECTRICA DE DICHA INSTITUCION EN EL PERIODO ENERO –DICIEMBRE 2017"/>
    <s v="Informacion suministrada en documento adjunto"/>
    <s v="Áreas de la TSS"/>
    <n v="5"/>
    <x v="0"/>
    <m/>
    <d v="2018-03-15T00:00:00"/>
    <m/>
    <s v="2018"/>
    <n v="3"/>
    <x v="2"/>
    <d v="2018-03-22T00:00:00"/>
    <d v="2018-03-16T00:00:00"/>
    <n v="2"/>
    <x v="0"/>
    <x v="0"/>
  </r>
  <r>
    <n v="22"/>
    <s v="Ana Minerva Rivas Molina"/>
    <s v="809-9061918"/>
    <s v="ana.rivasmolina@gmail.com"/>
    <s v="Cuantos extranjeros estan cotizando en el sistema de capitalizacion individual "/>
    <s v="Informacion suministrada en documento adjunto"/>
    <s v="Base de Datos"/>
    <n v="15"/>
    <x v="0"/>
    <m/>
    <d v="2018-03-23T00:00:00"/>
    <m/>
    <s v="2018"/>
    <n v="3"/>
    <x v="2"/>
    <d v="2018-04-17T00:00:00"/>
    <d v="2018-03-28T00:00:00"/>
    <n v="4"/>
    <x v="0"/>
    <x v="0"/>
  </r>
  <r>
    <n v="23"/>
    <s v="Alejandro Arias"/>
    <n v="8292576235"/>
    <s v="alejandroarias2829@hotmail.com"/>
    <s v="1- Jerarquización de funciones. (Organigrama) 2- Tabla de viaticos. Maxima Autoridad. Directores. Encargados. Supervisores. Tecnicos. Choferes."/>
    <s v="la información fue suministrada mediante documento enviado vía e-mail"/>
    <s v="Áreas de la TSS"/>
    <n v="5"/>
    <x v="0"/>
    <m/>
    <d v="2018-03-20T00:00:00"/>
    <m/>
    <s v="2018"/>
    <n v="3"/>
    <x v="2"/>
    <d v="2018-03-27T00:00:00"/>
    <d v="2018-03-21T00:00:00"/>
    <n v="2"/>
    <x v="0"/>
    <x v="0"/>
  </r>
  <r>
    <n v="24"/>
    <s v="Maria Esther Gómez"/>
    <s v="809-566-6111"/>
    <s v="oficinalaisla@hotmail.com"/>
    <s v="1- Viaticos (gasto de alimentacion desayuno, comida, cena), pasajes, estadía. Maxima Autoridad (tesorero) Directores Encargados Tecnicos Chofer Mensajeros Demas colaboradores."/>
    <s v="la información fue suministrada mediante documento enviado vía e-mail"/>
    <s v="Áreas de la TSS"/>
    <n v="5"/>
    <x v="0"/>
    <m/>
    <d v="2018-03-20T00:00:00"/>
    <m/>
    <s v="2018"/>
    <n v="3"/>
    <x v="2"/>
    <d v="2018-03-27T00:00:00"/>
    <d v="2018-03-21T00:00:00"/>
    <n v="2"/>
    <x v="0"/>
    <x v="0"/>
  </r>
  <r>
    <n v="25"/>
    <s v="Andreina Gomez Luciano"/>
    <s v="809-537-2840"/>
    <s v="mariesther-g@hotmail.com"/>
    <s v="Montos otorgados de Viaticos. (cena, almuerzo, desayuno, hospedaje)"/>
    <s v="la información fue suministrada mediante documento enviado vía e-mail"/>
    <s v="Áreas de la TSS"/>
    <n v="5"/>
    <x v="0"/>
    <m/>
    <d v="2018-03-21T00:00:00"/>
    <m/>
    <s v="2018"/>
    <n v="3"/>
    <x v="2"/>
    <d v="2018-03-28T00:00:00"/>
    <d v="2018-03-21T00:00:00"/>
    <n v="1"/>
    <x v="0"/>
    <x v="0"/>
  </r>
  <r>
    <n v="26"/>
    <s v="Patricia Martínez"/>
    <n v="8298152442"/>
    <s v="patriciamartinezabreu777@gmail.com"/>
    <s v="1- Cantidad de trabajadores cotizantes registrados."/>
    <s v="la información fue suministrada mediante documento enviado vía e-mail"/>
    <s v="Base de Datos"/>
    <n v="15"/>
    <x v="0"/>
    <m/>
    <d v="2018-03-28T00:00:00"/>
    <m/>
    <s v="2018"/>
    <n v="3"/>
    <x v="2"/>
    <d v="2018-04-20T00:00:00"/>
    <d v="2018-04-03T00:00:00"/>
    <n v="3"/>
    <x v="0"/>
    <x v="0"/>
  </r>
  <r>
    <n v="27"/>
    <s v="Maria Cecilia Lopez"/>
    <n v="8293153005"/>
    <s v="mariac.lopez1994@gmail.com"/>
    <s v="1- Requisitos de empleados extranjeros para ser registrados como cotizantes. 2- Proceso de registro de empleados extranjeros. 3- Montos de retención. (Base legal y porcientos.)"/>
    <s v="la información fue suministrada mediante documento enviado vía e-mail"/>
    <s v="Áreas de la TSS"/>
    <n v="5"/>
    <x v="0"/>
    <m/>
    <d v="2018-03-22T00:00:00"/>
    <m/>
    <s v="2018"/>
    <n v="3"/>
    <x v="2"/>
    <d v="2018-04-02T00:00:00"/>
    <d v="2018-03-22T00:00:00"/>
    <n v="1"/>
    <x v="0"/>
    <x v="0"/>
  </r>
  <r>
    <n v="28"/>
    <s v="Ana Gonzales"/>
    <s v="809) 482-0837"/>
    <s v="a.gonzalez@mejialora.com"/>
    <s v="1- Las tasas vigentes tanto para retención como para contribución de aportes al sistema de seguridad social, en materia de seguro familiar de saludo y de pensiones. 2-La base legal o resolución. "/>
    <s v="la información fue suministrada mediante documento enviado vía e-mail"/>
    <s v="Página Web"/>
    <n v="3"/>
    <x v="0"/>
    <m/>
    <d v="2018-03-23T00:00:00"/>
    <m/>
    <s v="2018"/>
    <n v="3"/>
    <x v="2"/>
    <d v="2018-03-28T00:00:00"/>
    <d v="2018-03-23T00:00:00"/>
    <n v="1"/>
    <x v="0"/>
    <x v="0"/>
  </r>
  <r>
    <n v="29"/>
    <s v="Johnairy Suarez"/>
    <n v="8092219111"/>
    <s v="js.suarez@bancentral.gov.do"/>
    <s v="Ejecución Presupuestaria Anual o Mensual para los años 2015 y 2016. Ver anexo ejemplo"/>
    <s v="El solicitante fue orientado como solicitar estas informaciones vía portal web"/>
    <s v="Página Web"/>
    <n v="3"/>
    <x v="0"/>
    <m/>
    <d v="2018-03-23T00:00:00"/>
    <m/>
    <s v="2018"/>
    <n v="3"/>
    <x v="2"/>
    <d v="2018-03-28T00:00:00"/>
    <d v="2018-03-27T00:00:00"/>
    <n v="3"/>
    <x v="0"/>
    <x v="0"/>
  </r>
  <r>
    <n v="30"/>
    <s v="UNION NACIONAL DE MENSAJEROS Y AFINES, INC."/>
    <s v="829-944-0405"/>
    <s v="20uname16@gmail.com"/>
    <s v="El motivo de esta comunicación es para solicitarle de manera formal nos faciliten, si lo tienen clasificados en su sistema, una relación de Mensajeros y Delivery que dicha Institución tiene registrado de todas las empresa que cotizan en la Seguridad Social"/>
    <s v="El solicitante fue informado de que no tenemos esta información en el esistema"/>
    <s v="Áreas de la TSS"/>
    <n v="5"/>
    <x v="0"/>
    <m/>
    <d v="2018-03-25T00:00:00"/>
    <m/>
    <s v="2018"/>
    <n v="3"/>
    <x v="2"/>
    <d v="2018-04-03T00:00:00"/>
    <d v="2018-03-27T00:00:00"/>
    <n v="2"/>
    <x v="0"/>
    <x v="0"/>
  </r>
  <r>
    <n v="31"/>
    <s v="Mariel Fortunato"/>
    <s v="809-880-2428"/>
    <s v="marielfortunator@gmail.com"/>
    <s v="Solicito el formulario que indica lo que el empleador paga a la TSS y lo que a el empleado le descuentan via nomina"/>
    <s v="la información fue suministrada mediante documento enviado vía e-mail"/>
    <s v="Áreas de la TSS"/>
    <n v="5"/>
    <x v="0"/>
    <m/>
    <d v="2018-03-28T00:00:00"/>
    <m/>
    <s v="2018"/>
    <n v="3"/>
    <x v="2"/>
    <d v="2018-04-06T00:00:00"/>
    <d v="2018-04-03T00:00:00"/>
    <n v="3"/>
    <x v="0"/>
    <x v="0"/>
  </r>
  <r>
    <n v="32"/>
    <s v="Camila Fermín Huerta"/>
    <s v="809-791-3671"/>
    <s v="camilaferminhuerta@gmail.com"/>
    <s v="1- ¿cuenta la TSS con un programa de pasantías? 2- Origen de la Institución. 3- Finalidad de la creación. 4- Proceso de recaudo y bancos. 5- ¿Como buscar organigrama?. 6- Diferencia entre la Tesorería Nacional y Tesorería de la Seguridad Social."/>
    <s v="La información fue suministrada personalmente, mediante video grabado."/>
    <s v="Página Web"/>
    <n v="3"/>
    <x v="0"/>
    <m/>
    <d v="2018-04-02T00:00:00"/>
    <m/>
    <s v="2018"/>
    <n v="4"/>
    <x v="3"/>
    <d v="2018-04-05T00:00:00"/>
    <d v="2018-04-02T00:00:00"/>
    <n v="1"/>
    <x v="0"/>
    <x v="0"/>
  </r>
  <r>
    <n v="33"/>
    <s v="Russen Gariel Paredes B"/>
    <s v="809-783-8736"/>
    <s v="garielparedes08@gmail.com"/>
    <s v="deseo solicitar los gastos y presupuesto de la institucion"/>
    <s v="Información suministrada en documento adjunto enviado por correo electrónico"/>
    <s v="Página Web"/>
    <n v="3"/>
    <x v="0"/>
    <m/>
    <d v="2018-04-03T00:00:00"/>
    <m/>
    <s v="2018"/>
    <n v="4"/>
    <x v="3"/>
    <d v="2018-04-06T00:00:00"/>
    <d v="2018-04-04T00:00:00"/>
    <n v="2"/>
    <x v="0"/>
    <x v="0"/>
  </r>
  <r>
    <n v="34"/>
    <s v="Juan Alonso"/>
    <s v="829-5481991"/>
    <s v="alonsoportorreal@gmail.com"/>
    <s v="Cantidad de empresas a nivel Nacional que cesaron sus operaciones por año (para los últimos años)"/>
    <s v="Solicitud remitida a Ministerio de Trabajo"/>
    <s v="Referida"/>
    <n v="3"/>
    <x v="1"/>
    <m/>
    <d v="2018-04-05T00:00:00"/>
    <m/>
    <s v="2018"/>
    <n v="4"/>
    <x v="3"/>
    <d v="2018-04-10T00:00:00"/>
    <d v="2018-04-06T00:00:00"/>
    <n v="2"/>
    <x v="0"/>
    <x v="2"/>
  </r>
  <r>
    <n v="35"/>
    <s v="yohanny Yoselin Ramirez Ramirez"/>
    <n v="8296643452"/>
    <s v="marian1729@outlook.com"/>
    <s v="Tiempo inscrita en TSS"/>
    <s v="Referida a la Dirección de Información y  Defensa a los Afiliados"/>
    <s v="Referida"/>
    <n v="3"/>
    <x v="1"/>
    <m/>
    <d v="2018-04-09T00:00:00"/>
    <m/>
    <s v="2018"/>
    <n v="4"/>
    <x v="3"/>
    <d v="2018-04-12T00:00:00"/>
    <d v="2018-04-09T00:00:00"/>
    <n v="1"/>
    <x v="0"/>
    <x v="2"/>
  </r>
  <r>
    <n v="36"/>
    <s v="Tito Reyes"/>
    <n v="8094380935"/>
    <s v="titocarlos33@hotmail.com"/>
    <s v="Saber cuanto he pagado de impuesto 2- Lo que he generado en los años 2015,2016 y 2017 ( Remitida por la DGII a esta TSS)"/>
    <s v="Referida a la Dirección de Información y  Defensa a los Afiliados"/>
    <s v="Referida"/>
    <n v="3"/>
    <x v="1"/>
    <m/>
    <d v="2018-04-11T00:00:00"/>
    <m/>
    <s v="2018"/>
    <n v="4"/>
    <x v="3"/>
    <d v="2018-04-16T00:00:00"/>
    <d v="2018-04-12T00:00:00"/>
    <n v="2"/>
    <x v="0"/>
    <x v="2"/>
  </r>
  <r>
    <n v="37"/>
    <s v="Farmacia Jaime Corolina"/>
    <s v="809-579-5042"/>
    <s v="jamiecarolina@hotmail.com"/>
    <s v="Solicitud de deuda en TSS"/>
    <s v="Le informamos que puede acceder a nuestra página web tss.gov.do con su class, de no tener class contactar el Departamento"/>
    <s v="Página Web"/>
    <n v="3"/>
    <x v="0"/>
    <m/>
    <d v="2018-04-11T00:00:00"/>
    <m/>
    <s v="2018"/>
    <n v="4"/>
    <x v="3"/>
    <d v="2018-04-16T00:00:00"/>
    <d v="2018-04-16T00:00:00"/>
    <n v="4"/>
    <x v="1"/>
    <x v="0"/>
  </r>
  <r>
    <n v="38"/>
    <s v="Federico Amador"/>
    <s v="829-348-9001"/>
    <s v="federico_amador@hotmail.com"/>
    <s v="Saber cuantas vacantes hay en la TSS y como aplicar"/>
    <s v="Le informamos que las vacantes de esta TSS estan en disponibles en nuestra página web tss.gov.do opción Transparencia, sección Recursos Humanos/Vacantes, así mismo puede aplicar enviando su CV a: vc@tss2"/>
    <s v="Página Web"/>
    <n v="3"/>
    <x v="0"/>
    <m/>
    <d v="2018-04-13T00:00:00"/>
    <m/>
    <m/>
    <m/>
    <x v="4"/>
    <m/>
    <d v="2018-04-16T00:00:00"/>
    <m/>
    <x v="2"/>
    <x v="3"/>
  </r>
  <r>
    <n v="39"/>
    <s v="Sócrates Tavera Rosario"/>
    <s v="809-377-1156"/>
    <s v="socratestavera@hotmail.com"/>
    <s v="Cantidad de asalariados según los rangos de salarios contenidos en el documento adjunto del mes mas actualziado de este 2018"/>
    <s v="pendiente"/>
    <m/>
    <s v=""/>
    <x v="3"/>
    <m/>
    <m/>
    <m/>
    <m/>
    <m/>
    <x v="4"/>
    <m/>
    <m/>
    <m/>
    <x v="2"/>
    <x v="3"/>
  </r>
  <r>
    <n v="40"/>
    <s v="Amelia Jazmine Cruz Erickson"/>
    <s v="829 878 0033"/>
    <s v="amelia.j_93@hotmail.com"/>
    <s v="Quisiera saber si estoy cotizando TSS como dependiente o como titular."/>
    <s v="Solicitud remitida a la Direccion de Información y Defensa de los Afiliados"/>
    <s v="Referida"/>
    <n v="3"/>
    <x v="1"/>
    <m/>
    <d v="2018-04-18T00:00:00"/>
    <m/>
    <m/>
    <m/>
    <x v="4"/>
    <m/>
    <d v="2018-04-20T00:00:00"/>
    <m/>
    <x v="2"/>
    <x v="3"/>
  </r>
  <r>
    <n v="41"/>
    <m/>
    <m/>
    <m/>
    <m/>
    <m/>
    <m/>
    <s v=""/>
    <x v="3"/>
    <m/>
    <m/>
    <m/>
    <m/>
    <m/>
    <x v="4"/>
    <m/>
    <m/>
    <m/>
    <x v="2"/>
    <x v="3"/>
  </r>
  <r>
    <n v="42"/>
    <m/>
    <m/>
    <m/>
    <m/>
    <m/>
    <m/>
    <s v=""/>
    <x v="3"/>
    <m/>
    <m/>
    <m/>
    <m/>
    <m/>
    <x v="4"/>
    <m/>
    <m/>
    <m/>
    <x v="2"/>
    <x v="3"/>
  </r>
  <r>
    <n v="43"/>
    <m/>
    <m/>
    <m/>
    <m/>
    <m/>
    <m/>
    <s v=""/>
    <x v="3"/>
    <m/>
    <m/>
    <m/>
    <m/>
    <m/>
    <x v="4"/>
    <m/>
    <m/>
    <m/>
    <x v="2"/>
    <x v="3"/>
  </r>
  <r>
    <n v="44"/>
    <m/>
    <m/>
    <m/>
    <m/>
    <m/>
    <m/>
    <s v=""/>
    <x v="3"/>
    <m/>
    <m/>
    <m/>
    <m/>
    <m/>
    <x v="4"/>
    <m/>
    <m/>
    <m/>
    <x v="2"/>
    <x v="3"/>
  </r>
  <r>
    <n v="45"/>
    <m/>
    <m/>
    <m/>
    <m/>
    <m/>
    <m/>
    <s v=""/>
    <x v="3"/>
    <m/>
    <m/>
    <m/>
    <m/>
    <m/>
    <x v="4"/>
    <m/>
    <m/>
    <m/>
    <x v="2"/>
    <x v="3"/>
  </r>
  <r>
    <n v="46"/>
    <m/>
    <m/>
    <m/>
    <m/>
    <m/>
    <m/>
    <s v=""/>
    <x v="3"/>
    <m/>
    <m/>
    <m/>
    <m/>
    <m/>
    <x v="4"/>
    <m/>
    <m/>
    <m/>
    <x v="2"/>
    <x v="3"/>
  </r>
  <r>
    <n v="47"/>
    <m/>
    <m/>
    <m/>
    <m/>
    <m/>
    <m/>
    <s v=""/>
    <x v="3"/>
    <m/>
    <m/>
    <m/>
    <m/>
    <m/>
    <x v="4"/>
    <m/>
    <m/>
    <m/>
    <x v="2"/>
    <x v="3"/>
  </r>
  <r>
    <n v="48"/>
    <m/>
    <m/>
    <m/>
    <m/>
    <m/>
    <m/>
    <s v=""/>
    <x v="3"/>
    <m/>
    <m/>
    <m/>
    <m/>
    <m/>
    <x v="4"/>
    <m/>
    <m/>
    <m/>
    <x v="2"/>
    <x v="3"/>
  </r>
  <r>
    <n v="49"/>
    <m/>
    <m/>
    <m/>
    <m/>
    <m/>
    <m/>
    <s v=""/>
    <x v="3"/>
    <m/>
    <m/>
    <m/>
    <m/>
    <m/>
    <x v="4"/>
    <m/>
    <m/>
    <m/>
    <x v="2"/>
    <x v="3"/>
  </r>
  <r>
    <n v="50"/>
    <m/>
    <m/>
    <m/>
    <m/>
    <m/>
    <m/>
    <s v=""/>
    <x v="3"/>
    <m/>
    <m/>
    <m/>
    <m/>
    <m/>
    <x v="4"/>
    <m/>
    <m/>
    <m/>
    <x v="2"/>
    <x v="3"/>
  </r>
  <r>
    <n v="51"/>
    <m/>
    <m/>
    <m/>
    <m/>
    <m/>
    <m/>
    <s v=""/>
    <x v="3"/>
    <m/>
    <m/>
    <m/>
    <m/>
    <m/>
    <x v="4"/>
    <m/>
    <m/>
    <m/>
    <x v="2"/>
    <x v="3"/>
  </r>
  <r>
    <n v="52"/>
    <m/>
    <m/>
    <m/>
    <m/>
    <m/>
    <m/>
    <s v=""/>
    <x v="3"/>
    <m/>
    <m/>
    <m/>
    <m/>
    <m/>
    <x v="4"/>
    <m/>
    <m/>
    <m/>
    <x v="2"/>
    <x v="3"/>
  </r>
  <r>
    <n v="53"/>
    <m/>
    <m/>
    <m/>
    <m/>
    <m/>
    <m/>
    <s v=""/>
    <x v="3"/>
    <m/>
    <m/>
    <m/>
    <m/>
    <m/>
    <x v="4"/>
    <m/>
    <m/>
    <m/>
    <x v="2"/>
    <x v="3"/>
  </r>
  <r>
    <n v="54"/>
    <m/>
    <m/>
    <m/>
    <m/>
    <m/>
    <m/>
    <s v=""/>
    <x v="3"/>
    <m/>
    <m/>
    <m/>
    <m/>
    <m/>
    <x v="4"/>
    <m/>
    <m/>
    <m/>
    <x v="2"/>
    <x v="3"/>
  </r>
  <r>
    <n v="55"/>
    <m/>
    <m/>
    <m/>
    <m/>
    <m/>
    <m/>
    <s v=""/>
    <x v="3"/>
    <m/>
    <m/>
    <m/>
    <m/>
    <m/>
    <x v="4"/>
    <m/>
    <m/>
    <m/>
    <x v="2"/>
    <x v="3"/>
  </r>
  <r>
    <n v="56"/>
    <m/>
    <m/>
    <m/>
    <m/>
    <m/>
    <m/>
    <s v=""/>
    <x v="3"/>
    <m/>
    <m/>
    <m/>
    <m/>
    <m/>
    <x v="4"/>
    <m/>
    <m/>
    <m/>
    <x v="2"/>
    <x v="3"/>
  </r>
  <r>
    <n v="57"/>
    <m/>
    <m/>
    <m/>
    <m/>
    <m/>
    <m/>
    <s v=""/>
    <x v="3"/>
    <m/>
    <m/>
    <m/>
    <m/>
    <m/>
    <x v="4"/>
    <m/>
    <m/>
    <m/>
    <x v="2"/>
    <x v="3"/>
  </r>
  <r>
    <n v="58"/>
    <m/>
    <m/>
    <m/>
    <m/>
    <m/>
    <m/>
    <s v=""/>
    <x v="3"/>
    <m/>
    <m/>
    <m/>
    <m/>
    <m/>
    <x v="4"/>
    <m/>
    <m/>
    <m/>
    <x v="2"/>
    <x v="3"/>
  </r>
  <r>
    <n v="59"/>
    <m/>
    <m/>
    <m/>
    <m/>
    <m/>
    <m/>
    <s v=""/>
    <x v="3"/>
    <m/>
    <m/>
    <m/>
    <m/>
    <m/>
    <x v="4"/>
    <m/>
    <m/>
    <m/>
    <x v="2"/>
    <x v="3"/>
  </r>
  <r>
    <n v="60"/>
    <m/>
    <m/>
    <m/>
    <m/>
    <m/>
    <m/>
    <s v=""/>
    <x v="3"/>
    <m/>
    <m/>
    <m/>
    <m/>
    <m/>
    <x v="4"/>
    <m/>
    <m/>
    <m/>
    <x v="2"/>
    <x v="3"/>
  </r>
  <r>
    <n v="61"/>
    <m/>
    <m/>
    <m/>
    <m/>
    <m/>
    <m/>
    <s v=""/>
    <x v="3"/>
    <m/>
    <m/>
    <m/>
    <m/>
    <m/>
    <x v="4"/>
    <m/>
    <m/>
    <m/>
    <x v="2"/>
    <x v="3"/>
  </r>
  <r>
    <n v="62"/>
    <m/>
    <m/>
    <m/>
    <m/>
    <m/>
    <m/>
    <s v=""/>
    <x v="3"/>
    <m/>
    <m/>
    <m/>
    <m/>
    <m/>
    <x v="4"/>
    <m/>
    <m/>
    <m/>
    <x v="2"/>
    <x v="3"/>
  </r>
  <r>
    <n v="63"/>
    <m/>
    <m/>
    <m/>
    <m/>
    <m/>
    <m/>
    <s v=""/>
    <x v="3"/>
    <m/>
    <m/>
    <m/>
    <m/>
    <m/>
    <x v="4"/>
    <m/>
    <m/>
    <m/>
    <x v="2"/>
    <x v="3"/>
  </r>
  <r>
    <n v="64"/>
    <m/>
    <m/>
    <m/>
    <m/>
    <m/>
    <m/>
    <s v=""/>
    <x v="3"/>
    <m/>
    <m/>
    <m/>
    <m/>
    <m/>
    <x v="4"/>
    <m/>
    <m/>
    <m/>
    <x v="2"/>
    <x v="3"/>
  </r>
  <r>
    <n v="65"/>
    <m/>
    <m/>
    <m/>
    <m/>
    <m/>
    <m/>
    <s v=""/>
    <x v="3"/>
    <m/>
    <m/>
    <m/>
    <m/>
    <m/>
    <x v="4"/>
    <m/>
    <m/>
    <m/>
    <x v="2"/>
    <x v="3"/>
  </r>
  <r>
    <n v="66"/>
    <m/>
    <m/>
    <m/>
    <m/>
    <m/>
    <m/>
    <s v=""/>
    <x v="3"/>
    <m/>
    <m/>
    <m/>
    <m/>
    <m/>
    <x v="4"/>
    <m/>
    <m/>
    <m/>
    <x v="2"/>
    <x v="3"/>
  </r>
  <r>
    <n v="67"/>
    <m/>
    <m/>
    <m/>
    <m/>
    <m/>
    <m/>
    <s v=""/>
    <x v="3"/>
    <m/>
    <m/>
    <m/>
    <m/>
    <m/>
    <x v="4"/>
    <m/>
    <m/>
    <m/>
    <x v="2"/>
    <x v="3"/>
  </r>
  <r>
    <n v="68"/>
    <m/>
    <m/>
    <m/>
    <m/>
    <m/>
    <m/>
    <s v=""/>
    <x v="3"/>
    <m/>
    <m/>
    <m/>
    <m/>
    <m/>
    <x v="4"/>
    <m/>
    <m/>
    <m/>
    <x v="2"/>
    <x v="3"/>
  </r>
  <r>
    <n v="69"/>
    <m/>
    <m/>
    <m/>
    <m/>
    <m/>
    <m/>
    <s v=""/>
    <x v="3"/>
    <m/>
    <m/>
    <m/>
    <m/>
    <m/>
    <x v="4"/>
    <m/>
    <m/>
    <m/>
    <x v="2"/>
    <x v="3"/>
  </r>
  <r>
    <n v="70"/>
    <m/>
    <m/>
    <m/>
    <m/>
    <m/>
    <m/>
    <s v=""/>
    <x v="3"/>
    <m/>
    <m/>
    <m/>
    <m/>
    <m/>
    <x v="4"/>
    <m/>
    <m/>
    <m/>
    <x v="2"/>
    <x v="3"/>
  </r>
  <r>
    <n v="71"/>
    <m/>
    <m/>
    <m/>
    <m/>
    <m/>
    <m/>
    <s v=""/>
    <x v="3"/>
    <m/>
    <m/>
    <m/>
    <m/>
    <m/>
    <x v="4"/>
    <m/>
    <m/>
    <m/>
    <x v="2"/>
    <x v="3"/>
  </r>
  <r>
    <n v="72"/>
    <m/>
    <m/>
    <m/>
    <m/>
    <m/>
    <m/>
    <s v=""/>
    <x v="3"/>
    <m/>
    <m/>
    <m/>
    <m/>
    <m/>
    <x v="4"/>
    <m/>
    <m/>
    <m/>
    <x v="2"/>
    <x v="3"/>
  </r>
  <r>
    <n v="73"/>
    <m/>
    <m/>
    <m/>
    <m/>
    <m/>
    <m/>
    <s v=""/>
    <x v="3"/>
    <m/>
    <m/>
    <m/>
    <m/>
    <m/>
    <x v="4"/>
    <m/>
    <m/>
    <m/>
    <x v="2"/>
    <x v="3"/>
  </r>
  <r>
    <n v="74"/>
    <m/>
    <m/>
    <m/>
    <m/>
    <m/>
    <m/>
    <s v=""/>
    <x v="3"/>
    <m/>
    <m/>
    <m/>
    <m/>
    <m/>
    <x v="4"/>
    <m/>
    <m/>
    <m/>
    <x v="2"/>
    <x v="3"/>
  </r>
  <r>
    <n v="75"/>
    <m/>
    <m/>
    <m/>
    <m/>
    <m/>
    <m/>
    <s v=""/>
    <x v="3"/>
    <m/>
    <m/>
    <m/>
    <m/>
    <m/>
    <x v="4"/>
    <m/>
    <m/>
    <m/>
    <x v="2"/>
    <x v="3"/>
  </r>
  <r>
    <n v="76"/>
    <m/>
    <m/>
    <m/>
    <m/>
    <m/>
    <m/>
    <s v=""/>
    <x v="3"/>
    <m/>
    <m/>
    <m/>
    <m/>
    <m/>
    <x v="4"/>
    <m/>
    <m/>
    <m/>
    <x v="2"/>
    <x v="3"/>
  </r>
  <r>
    <n v="77"/>
    <m/>
    <m/>
    <m/>
    <m/>
    <m/>
    <m/>
    <s v=""/>
    <x v="3"/>
    <m/>
    <m/>
    <m/>
    <m/>
    <m/>
    <x v="4"/>
    <m/>
    <m/>
    <m/>
    <x v="2"/>
    <x v="3"/>
  </r>
  <r>
    <n v="78"/>
    <m/>
    <m/>
    <m/>
    <m/>
    <m/>
    <m/>
    <s v=""/>
    <x v="3"/>
    <m/>
    <m/>
    <m/>
    <m/>
    <m/>
    <x v="4"/>
    <m/>
    <m/>
    <m/>
    <x v="2"/>
    <x v="3"/>
  </r>
  <r>
    <n v="79"/>
    <m/>
    <m/>
    <m/>
    <m/>
    <m/>
    <m/>
    <s v=""/>
    <x v="3"/>
    <m/>
    <m/>
    <m/>
    <m/>
    <m/>
    <x v="4"/>
    <m/>
    <m/>
    <m/>
    <x v="2"/>
    <x v="3"/>
  </r>
  <r>
    <n v="80"/>
    <m/>
    <m/>
    <m/>
    <m/>
    <m/>
    <m/>
    <s v=""/>
    <x v="3"/>
    <m/>
    <m/>
    <m/>
    <m/>
    <m/>
    <x v="4"/>
    <m/>
    <m/>
    <m/>
    <x v="2"/>
    <x v="3"/>
  </r>
  <r>
    <n v="81"/>
    <m/>
    <m/>
    <m/>
    <m/>
    <m/>
    <m/>
    <s v=""/>
    <x v="3"/>
    <m/>
    <m/>
    <m/>
    <m/>
    <m/>
    <x v="4"/>
    <m/>
    <m/>
    <m/>
    <x v="2"/>
    <x v="3"/>
  </r>
  <r>
    <n v="82"/>
    <m/>
    <m/>
    <m/>
    <m/>
    <m/>
    <m/>
    <s v=""/>
    <x v="3"/>
    <m/>
    <m/>
    <m/>
    <m/>
    <m/>
    <x v="4"/>
    <m/>
    <m/>
    <m/>
    <x v="2"/>
    <x v="3"/>
  </r>
  <r>
    <n v="83"/>
    <m/>
    <m/>
    <m/>
    <m/>
    <m/>
    <m/>
    <s v=""/>
    <x v="3"/>
    <m/>
    <m/>
    <m/>
    <m/>
    <m/>
    <x v="4"/>
    <m/>
    <m/>
    <m/>
    <x v="2"/>
    <x v="3"/>
  </r>
  <r>
    <n v="84"/>
    <m/>
    <m/>
    <m/>
    <m/>
    <m/>
    <m/>
    <s v=""/>
    <x v="3"/>
    <m/>
    <m/>
    <m/>
    <m/>
    <m/>
    <x v="4"/>
    <m/>
    <m/>
    <m/>
    <x v="2"/>
    <x v="3"/>
  </r>
  <r>
    <n v="85"/>
    <m/>
    <m/>
    <m/>
    <m/>
    <m/>
    <m/>
    <s v=""/>
    <x v="3"/>
    <m/>
    <m/>
    <m/>
    <m/>
    <m/>
    <x v="4"/>
    <m/>
    <m/>
    <m/>
    <x v="2"/>
    <x v="3"/>
  </r>
  <r>
    <n v="86"/>
    <m/>
    <m/>
    <m/>
    <m/>
    <m/>
    <m/>
    <s v=""/>
    <x v="3"/>
    <m/>
    <m/>
    <m/>
    <m/>
    <m/>
    <x v="4"/>
    <m/>
    <m/>
    <m/>
    <x v="2"/>
    <x v="3"/>
  </r>
  <r>
    <n v="87"/>
    <m/>
    <m/>
    <m/>
    <m/>
    <m/>
    <m/>
    <s v=""/>
    <x v="3"/>
    <m/>
    <m/>
    <m/>
    <m/>
    <m/>
    <x v="4"/>
    <m/>
    <m/>
    <m/>
    <x v="2"/>
    <x v="3"/>
  </r>
  <r>
    <n v="88"/>
    <m/>
    <m/>
    <m/>
    <m/>
    <m/>
    <m/>
    <s v=""/>
    <x v="3"/>
    <m/>
    <m/>
    <m/>
    <m/>
    <m/>
    <x v="4"/>
    <m/>
    <m/>
    <m/>
    <x v="2"/>
    <x v="3"/>
  </r>
  <r>
    <n v="89"/>
    <m/>
    <m/>
    <m/>
    <m/>
    <m/>
    <m/>
    <s v=""/>
    <x v="3"/>
    <m/>
    <m/>
    <m/>
    <m/>
    <m/>
    <x v="4"/>
    <m/>
    <m/>
    <m/>
    <x v="2"/>
    <x v="3"/>
  </r>
  <r>
    <n v="90"/>
    <m/>
    <m/>
    <m/>
    <m/>
    <m/>
    <m/>
    <s v=""/>
    <x v="3"/>
    <m/>
    <m/>
    <m/>
    <m/>
    <m/>
    <x v="4"/>
    <m/>
    <m/>
    <m/>
    <x v="2"/>
    <x v="3"/>
  </r>
  <r>
    <n v="91"/>
    <m/>
    <m/>
    <m/>
    <m/>
    <m/>
    <m/>
    <s v=""/>
    <x v="3"/>
    <m/>
    <m/>
    <m/>
    <m/>
    <m/>
    <x v="4"/>
    <m/>
    <m/>
    <m/>
    <x v="2"/>
    <x v="3"/>
  </r>
  <r>
    <n v="92"/>
    <m/>
    <m/>
    <m/>
    <m/>
    <m/>
    <m/>
    <s v=""/>
    <x v="3"/>
    <m/>
    <m/>
    <m/>
    <m/>
    <m/>
    <x v="4"/>
    <m/>
    <m/>
    <m/>
    <x v="2"/>
    <x v="3"/>
  </r>
  <r>
    <n v="93"/>
    <m/>
    <m/>
    <m/>
    <m/>
    <m/>
    <m/>
    <s v=""/>
    <x v="3"/>
    <m/>
    <m/>
    <m/>
    <m/>
    <m/>
    <x v="4"/>
    <m/>
    <m/>
    <m/>
    <x v="2"/>
    <x v="3"/>
  </r>
  <r>
    <n v="94"/>
    <m/>
    <m/>
    <m/>
    <m/>
    <m/>
    <m/>
    <s v=""/>
    <x v="3"/>
    <m/>
    <m/>
    <m/>
    <m/>
    <m/>
    <x v="4"/>
    <m/>
    <m/>
    <m/>
    <x v="2"/>
    <x v="3"/>
  </r>
  <r>
    <n v="95"/>
    <m/>
    <m/>
    <m/>
    <m/>
    <m/>
    <m/>
    <s v=""/>
    <x v="3"/>
    <m/>
    <m/>
    <m/>
    <m/>
    <m/>
    <x v="4"/>
    <m/>
    <m/>
    <m/>
    <x v="2"/>
    <x v="3"/>
  </r>
  <r>
    <n v="96"/>
    <m/>
    <m/>
    <m/>
    <m/>
    <m/>
    <m/>
    <s v=""/>
    <x v="3"/>
    <m/>
    <m/>
    <m/>
    <m/>
    <m/>
    <x v="4"/>
    <m/>
    <m/>
    <m/>
    <x v="2"/>
    <x v="3"/>
  </r>
  <r>
    <n v="97"/>
    <m/>
    <m/>
    <m/>
    <m/>
    <m/>
    <m/>
    <s v=""/>
    <x v="3"/>
    <m/>
    <m/>
    <m/>
    <m/>
    <m/>
    <x v="4"/>
    <m/>
    <m/>
    <m/>
    <x v="2"/>
    <x v="3"/>
  </r>
  <r>
    <n v="98"/>
    <m/>
    <m/>
    <m/>
    <m/>
    <m/>
    <m/>
    <s v=""/>
    <x v="3"/>
    <m/>
    <m/>
    <m/>
    <m/>
    <m/>
    <x v="4"/>
    <m/>
    <m/>
    <m/>
    <x v="2"/>
    <x v="3"/>
  </r>
  <r>
    <n v="99"/>
    <m/>
    <m/>
    <m/>
    <m/>
    <m/>
    <m/>
    <s v=""/>
    <x v="3"/>
    <m/>
    <m/>
    <m/>
    <m/>
    <m/>
    <x v="4"/>
    <m/>
    <m/>
    <m/>
    <x v="2"/>
    <x v="3"/>
  </r>
  <r>
    <n v="100"/>
    <m/>
    <m/>
    <m/>
    <m/>
    <m/>
    <m/>
    <s v=""/>
    <x v="3"/>
    <m/>
    <m/>
    <m/>
    <m/>
    <m/>
    <x v="4"/>
    <m/>
    <m/>
    <m/>
    <x v="2"/>
    <x v="3"/>
  </r>
  <r>
    <n v="101"/>
    <m/>
    <m/>
    <m/>
    <m/>
    <m/>
    <m/>
    <s v=""/>
    <x v="3"/>
    <m/>
    <m/>
    <m/>
    <m/>
    <m/>
    <x v="4"/>
    <m/>
    <m/>
    <m/>
    <x v="2"/>
    <x v="3"/>
  </r>
  <r>
    <n v="102"/>
    <m/>
    <m/>
    <m/>
    <m/>
    <m/>
    <m/>
    <s v=""/>
    <x v="3"/>
    <m/>
    <m/>
    <m/>
    <m/>
    <m/>
    <x v="4"/>
    <m/>
    <m/>
    <m/>
    <x v="2"/>
    <x v="3"/>
  </r>
  <r>
    <n v="103"/>
    <m/>
    <m/>
    <m/>
    <m/>
    <m/>
    <m/>
    <s v=""/>
    <x v="3"/>
    <m/>
    <m/>
    <m/>
    <m/>
    <m/>
    <x v="4"/>
    <m/>
    <m/>
    <m/>
    <x v="2"/>
    <x v="3"/>
  </r>
  <r>
    <n v="104"/>
    <m/>
    <m/>
    <m/>
    <m/>
    <m/>
    <m/>
    <s v=""/>
    <x v="3"/>
    <m/>
    <m/>
    <m/>
    <m/>
    <m/>
    <x v="4"/>
    <m/>
    <m/>
    <m/>
    <x v="2"/>
    <x v="3"/>
  </r>
  <r>
    <n v="105"/>
    <m/>
    <m/>
    <m/>
    <m/>
    <m/>
    <m/>
    <s v=""/>
    <x v="3"/>
    <m/>
    <m/>
    <m/>
    <m/>
    <m/>
    <x v="4"/>
    <m/>
    <m/>
    <m/>
    <x v="2"/>
    <x v="3"/>
  </r>
  <r>
    <n v="106"/>
    <m/>
    <m/>
    <m/>
    <m/>
    <m/>
    <m/>
    <s v=""/>
    <x v="3"/>
    <m/>
    <m/>
    <m/>
    <m/>
    <m/>
    <x v="4"/>
    <m/>
    <m/>
    <m/>
    <x v="2"/>
    <x v="3"/>
  </r>
  <r>
    <n v="107"/>
    <m/>
    <m/>
    <m/>
    <m/>
    <m/>
    <m/>
    <s v=""/>
    <x v="3"/>
    <m/>
    <m/>
    <m/>
    <m/>
    <m/>
    <x v="4"/>
    <m/>
    <m/>
    <m/>
    <x v="2"/>
    <x v="3"/>
  </r>
  <r>
    <n v="108"/>
    <m/>
    <m/>
    <m/>
    <m/>
    <m/>
    <m/>
    <s v=""/>
    <x v="3"/>
    <m/>
    <m/>
    <m/>
    <m/>
    <m/>
    <x v="4"/>
    <m/>
    <m/>
    <m/>
    <x v="2"/>
    <x v="3"/>
  </r>
  <r>
    <n v="109"/>
    <m/>
    <m/>
    <m/>
    <m/>
    <m/>
    <m/>
    <s v=""/>
    <x v="3"/>
    <m/>
    <m/>
    <m/>
    <m/>
    <m/>
    <x v="4"/>
    <m/>
    <m/>
    <m/>
    <x v="2"/>
    <x v="3"/>
  </r>
  <r>
    <n v="110"/>
    <m/>
    <m/>
    <m/>
    <m/>
    <m/>
    <m/>
    <s v=""/>
    <x v="3"/>
    <m/>
    <m/>
    <m/>
    <m/>
    <m/>
    <x v="4"/>
    <m/>
    <m/>
    <m/>
    <x v="2"/>
    <x v="3"/>
  </r>
  <r>
    <n v="111"/>
    <m/>
    <m/>
    <m/>
    <m/>
    <m/>
    <m/>
    <s v=""/>
    <x v="3"/>
    <m/>
    <m/>
    <m/>
    <m/>
    <m/>
    <x v="4"/>
    <m/>
    <m/>
    <m/>
    <x v="2"/>
    <x v="3"/>
  </r>
  <r>
    <n v="112"/>
    <m/>
    <m/>
    <m/>
    <m/>
    <m/>
    <m/>
    <s v=""/>
    <x v="3"/>
    <m/>
    <m/>
    <m/>
    <m/>
    <m/>
    <x v="4"/>
    <m/>
    <m/>
    <m/>
    <x v="2"/>
    <x v="3"/>
  </r>
  <r>
    <n v="113"/>
    <m/>
    <m/>
    <m/>
    <m/>
    <m/>
    <m/>
    <s v=""/>
    <x v="3"/>
    <m/>
    <m/>
    <m/>
    <m/>
    <m/>
    <x v="4"/>
    <m/>
    <m/>
    <m/>
    <x v="2"/>
    <x v="3"/>
  </r>
  <r>
    <n v="114"/>
    <m/>
    <m/>
    <m/>
    <m/>
    <m/>
    <m/>
    <s v=""/>
    <x v="3"/>
    <m/>
    <m/>
    <m/>
    <m/>
    <m/>
    <x v="4"/>
    <m/>
    <m/>
    <m/>
    <x v="2"/>
    <x v="3"/>
  </r>
  <r>
    <n v="115"/>
    <m/>
    <m/>
    <m/>
    <m/>
    <m/>
    <m/>
    <s v=""/>
    <x v="3"/>
    <m/>
    <m/>
    <m/>
    <m/>
    <m/>
    <x v="4"/>
    <m/>
    <m/>
    <m/>
    <x v="2"/>
    <x v="3"/>
  </r>
  <r>
    <n v="116"/>
    <m/>
    <m/>
    <m/>
    <m/>
    <m/>
    <m/>
    <s v=""/>
    <x v="3"/>
    <m/>
    <m/>
    <m/>
    <m/>
    <m/>
    <x v="4"/>
    <m/>
    <m/>
    <m/>
    <x v="2"/>
    <x v="3"/>
  </r>
  <r>
    <n v="117"/>
    <m/>
    <m/>
    <m/>
    <m/>
    <m/>
    <m/>
    <s v=""/>
    <x v="3"/>
    <m/>
    <m/>
    <m/>
    <m/>
    <m/>
    <x v="4"/>
    <m/>
    <m/>
    <m/>
    <x v="2"/>
    <x v="3"/>
  </r>
  <r>
    <n v="118"/>
    <m/>
    <m/>
    <m/>
    <m/>
    <m/>
    <m/>
    <s v=""/>
    <x v="3"/>
    <m/>
    <m/>
    <m/>
    <m/>
    <m/>
    <x v="4"/>
    <m/>
    <m/>
    <m/>
    <x v="2"/>
    <x v="3"/>
  </r>
  <r>
    <n v="119"/>
    <m/>
    <m/>
    <m/>
    <m/>
    <m/>
    <m/>
    <s v=""/>
    <x v="3"/>
    <m/>
    <m/>
    <m/>
    <m/>
    <m/>
    <x v="4"/>
    <m/>
    <m/>
    <m/>
    <x v="2"/>
    <x v="3"/>
  </r>
  <r>
    <n v="120"/>
    <m/>
    <m/>
    <m/>
    <m/>
    <m/>
    <m/>
    <s v=""/>
    <x v="3"/>
    <m/>
    <m/>
    <m/>
    <m/>
    <m/>
    <x v="4"/>
    <m/>
    <m/>
    <m/>
    <x v="2"/>
    <x v="3"/>
  </r>
  <r>
    <n v="121"/>
    <m/>
    <m/>
    <m/>
    <m/>
    <m/>
    <m/>
    <s v=""/>
    <x v="3"/>
    <m/>
    <m/>
    <m/>
    <m/>
    <m/>
    <x v="4"/>
    <m/>
    <m/>
    <m/>
    <x v="2"/>
    <x v="3"/>
  </r>
  <r>
    <n v="122"/>
    <m/>
    <m/>
    <m/>
    <m/>
    <m/>
    <m/>
    <s v=""/>
    <x v="3"/>
    <m/>
    <m/>
    <m/>
    <m/>
    <m/>
    <x v="4"/>
    <m/>
    <m/>
    <m/>
    <x v="2"/>
    <x v="3"/>
  </r>
  <r>
    <n v="123"/>
    <m/>
    <m/>
    <m/>
    <m/>
    <m/>
    <m/>
    <s v=""/>
    <x v="3"/>
    <m/>
    <m/>
    <m/>
    <m/>
    <m/>
    <x v="4"/>
    <m/>
    <m/>
    <m/>
    <x v="2"/>
    <x v="3"/>
  </r>
  <r>
    <n v="124"/>
    <m/>
    <m/>
    <m/>
    <m/>
    <m/>
    <m/>
    <s v=""/>
    <x v="3"/>
    <m/>
    <m/>
    <m/>
    <m/>
    <m/>
    <x v="4"/>
    <m/>
    <m/>
    <m/>
    <x v="2"/>
    <x v="3"/>
  </r>
  <r>
    <n v="125"/>
    <m/>
    <m/>
    <m/>
    <m/>
    <m/>
    <m/>
    <s v=""/>
    <x v="3"/>
    <m/>
    <m/>
    <m/>
    <m/>
    <m/>
    <x v="4"/>
    <m/>
    <m/>
    <m/>
    <x v="2"/>
    <x v="3"/>
  </r>
  <r>
    <n v="126"/>
    <m/>
    <m/>
    <m/>
    <m/>
    <m/>
    <m/>
    <s v=""/>
    <x v="3"/>
    <m/>
    <m/>
    <m/>
    <m/>
    <m/>
    <x v="4"/>
    <m/>
    <m/>
    <m/>
    <x v="2"/>
    <x v="3"/>
  </r>
  <r>
    <n v="127"/>
    <m/>
    <m/>
    <m/>
    <m/>
    <m/>
    <m/>
    <s v=""/>
    <x v="3"/>
    <m/>
    <m/>
    <m/>
    <m/>
    <m/>
    <x v="4"/>
    <m/>
    <m/>
    <m/>
    <x v="2"/>
    <x v="3"/>
  </r>
  <r>
    <n v="128"/>
    <m/>
    <m/>
    <m/>
    <m/>
    <m/>
    <m/>
    <s v=""/>
    <x v="3"/>
    <m/>
    <m/>
    <m/>
    <m/>
    <m/>
    <x v="4"/>
    <m/>
    <m/>
    <m/>
    <x v="2"/>
    <x v="3"/>
  </r>
  <r>
    <n v="129"/>
    <m/>
    <m/>
    <m/>
    <m/>
    <m/>
    <m/>
    <s v=""/>
    <x v="3"/>
    <m/>
    <m/>
    <m/>
    <m/>
    <m/>
    <x v="4"/>
    <m/>
    <m/>
    <m/>
    <x v="2"/>
    <x v="3"/>
  </r>
  <r>
    <n v="130"/>
    <m/>
    <m/>
    <m/>
    <m/>
    <m/>
    <m/>
    <s v=""/>
    <x v="3"/>
    <m/>
    <m/>
    <m/>
    <m/>
    <m/>
    <x v="4"/>
    <m/>
    <m/>
    <m/>
    <x v="2"/>
    <x v="3"/>
  </r>
  <r>
    <n v="131"/>
    <m/>
    <m/>
    <m/>
    <m/>
    <m/>
    <m/>
    <s v=""/>
    <x v="3"/>
    <m/>
    <m/>
    <m/>
    <m/>
    <m/>
    <x v="4"/>
    <m/>
    <m/>
    <m/>
    <x v="2"/>
    <x v="3"/>
  </r>
  <r>
    <n v="132"/>
    <m/>
    <m/>
    <m/>
    <m/>
    <m/>
    <m/>
    <s v=""/>
    <x v="3"/>
    <m/>
    <m/>
    <m/>
    <m/>
    <m/>
    <x v="4"/>
    <m/>
    <m/>
    <m/>
    <x v="2"/>
    <x v="3"/>
  </r>
  <r>
    <n v="133"/>
    <m/>
    <m/>
    <m/>
    <m/>
    <m/>
    <m/>
    <s v=""/>
    <x v="3"/>
    <m/>
    <m/>
    <m/>
    <m/>
    <m/>
    <x v="4"/>
    <m/>
    <m/>
    <m/>
    <x v="2"/>
    <x v="3"/>
  </r>
  <r>
    <n v="134"/>
    <m/>
    <m/>
    <m/>
    <m/>
    <m/>
    <m/>
    <s v=""/>
    <x v="3"/>
    <m/>
    <m/>
    <m/>
    <m/>
    <m/>
    <x v="4"/>
    <m/>
    <m/>
    <m/>
    <x v="2"/>
    <x v="3"/>
  </r>
  <r>
    <n v="135"/>
    <m/>
    <m/>
    <m/>
    <m/>
    <m/>
    <m/>
    <s v=""/>
    <x v="3"/>
    <m/>
    <m/>
    <m/>
    <m/>
    <m/>
    <x v="4"/>
    <m/>
    <m/>
    <m/>
    <x v="2"/>
    <x v="3"/>
  </r>
  <r>
    <n v="136"/>
    <m/>
    <m/>
    <m/>
    <m/>
    <m/>
    <m/>
    <s v=""/>
    <x v="3"/>
    <m/>
    <m/>
    <m/>
    <m/>
    <m/>
    <x v="4"/>
    <m/>
    <m/>
    <m/>
    <x v="2"/>
    <x v="3"/>
  </r>
  <r>
    <n v="137"/>
    <m/>
    <m/>
    <m/>
    <m/>
    <m/>
    <m/>
    <s v=""/>
    <x v="3"/>
    <m/>
    <m/>
    <m/>
    <m/>
    <m/>
    <x v="4"/>
    <m/>
    <m/>
    <m/>
    <x v="2"/>
    <x v="3"/>
  </r>
  <r>
    <n v="138"/>
    <m/>
    <m/>
    <m/>
    <m/>
    <m/>
    <m/>
    <s v=""/>
    <x v="3"/>
    <m/>
    <m/>
    <m/>
    <m/>
    <m/>
    <x v="4"/>
    <m/>
    <m/>
    <m/>
    <x v="2"/>
    <x v="3"/>
  </r>
  <r>
    <n v="139"/>
    <m/>
    <m/>
    <m/>
    <m/>
    <m/>
    <m/>
    <s v=""/>
    <x v="3"/>
    <m/>
    <m/>
    <m/>
    <m/>
    <m/>
    <x v="4"/>
    <m/>
    <m/>
    <m/>
    <x v="2"/>
    <x v="3"/>
  </r>
  <r>
    <n v="140"/>
    <m/>
    <m/>
    <m/>
    <m/>
    <m/>
    <m/>
    <s v=""/>
    <x v="3"/>
    <m/>
    <m/>
    <m/>
    <m/>
    <m/>
    <x v="4"/>
    <m/>
    <m/>
    <m/>
    <x v="2"/>
    <x v="3"/>
  </r>
  <r>
    <n v="141"/>
    <m/>
    <m/>
    <m/>
    <m/>
    <m/>
    <m/>
    <s v=""/>
    <x v="3"/>
    <m/>
    <m/>
    <m/>
    <m/>
    <m/>
    <x v="4"/>
    <m/>
    <m/>
    <m/>
    <x v="2"/>
    <x v="3"/>
  </r>
  <r>
    <n v="142"/>
    <m/>
    <m/>
    <m/>
    <m/>
    <m/>
    <m/>
    <s v=""/>
    <x v="3"/>
    <m/>
    <m/>
    <m/>
    <m/>
    <m/>
    <x v="4"/>
    <m/>
    <m/>
    <m/>
    <x v="2"/>
    <x v="3"/>
  </r>
  <r>
    <n v="143"/>
    <m/>
    <m/>
    <m/>
    <m/>
    <m/>
    <m/>
    <s v=""/>
    <x v="3"/>
    <m/>
    <m/>
    <m/>
    <m/>
    <m/>
    <x v="4"/>
    <m/>
    <m/>
    <m/>
    <x v="2"/>
    <x v="3"/>
  </r>
  <r>
    <n v="144"/>
    <m/>
    <m/>
    <m/>
    <m/>
    <m/>
    <m/>
    <s v=""/>
    <x v="3"/>
    <m/>
    <m/>
    <m/>
    <m/>
    <m/>
    <x v="4"/>
    <m/>
    <m/>
    <m/>
    <x v="2"/>
    <x v="3"/>
  </r>
  <r>
    <n v="145"/>
    <m/>
    <m/>
    <m/>
    <m/>
    <m/>
    <m/>
    <s v=""/>
    <x v="3"/>
    <m/>
    <m/>
    <m/>
    <m/>
    <m/>
    <x v="4"/>
    <m/>
    <m/>
    <m/>
    <x v="2"/>
    <x v="3"/>
  </r>
  <r>
    <n v="146"/>
    <m/>
    <m/>
    <m/>
    <m/>
    <m/>
    <m/>
    <s v=""/>
    <x v="3"/>
    <m/>
    <m/>
    <m/>
    <m/>
    <m/>
    <x v="4"/>
    <m/>
    <m/>
    <m/>
    <x v="2"/>
    <x v="3"/>
  </r>
  <r>
    <n v="147"/>
    <m/>
    <m/>
    <m/>
    <m/>
    <m/>
    <m/>
    <s v=""/>
    <x v="3"/>
    <m/>
    <m/>
    <m/>
    <m/>
    <m/>
    <x v="4"/>
    <m/>
    <m/>
    <m/>
    <x v="2"/>
    <x v="3"/>
  </r>
  <r>
    <n v="148"/>
    <m/>
    <m/>
    <m/>
    <m/>
    <m/>
    <m/>
    <s v=""/>
    <x v="3"/>
    <m/>
    <m/>
    <m/>
    <m/>
    <m/>
    <x v="4"/>
    <m/>
    <m/>
    <m/>
    <x v="2"/>
    <x v="3"/>
  </r>
  <r>
    <n v="149"/>
    <m/>
    <m/>
    <m/>
    <m/>
    <m/>
    <m/>
    <s v=""/>
    <x v="3"/>
    <m/>
    <m/>
    <m/>
    <m/>
    <m/>
    <x v="4"/>
    <m/>
    <m/>
    <m/>
    <x v="2"/>
    <x v="3"/>
  </r>
  <r>
    <n v="150"/>
    <m/>
    <m/>
    <m/>
    <m/>
    <m/>
    <m/>
    <s v=""/>
    <x v="3"/>
    <m/>
    <m/>
    <m/>
    <m/>
    <m/>
    <x v="4"/>
    <m/>
    <m/>
    <m/>
    <x v="2"/>
    <x v="3"/>
  </r>
  <r>
    <n v="151"/>
    <m/>
    <m/>
    <m/>
    <m/>
    <m/>
    <m/>
    <s v=""/>
    <x v="3"/>
    <m/>
    <m/>
    <m/>
    <m/>
    <m/>
    <x v="4"/>
    <m/>
    <m/>
    <m/>
    <x v="2"/>
    <x v="3"/>
  </r>
  <r>
    <n v="152"/>
    <m/>
    <m/>
    <m/>
    <m/>
    <m/>
    <m/>
    <s v=""/>
    <x v="3"/>
    <m/>
    <m/>
    <m/>
    <m/>
    <m/>
    <x v="4"/>
    <m/>
    <m/>
    <m/>
    <x v="2"/>
    <x v="3"/>
  </r>
  <r>
    <n v="153"/>
    <m/>
    <m/>
    <m/>
    <m/>
    <m/>
    <m/>
    <s v=""/>
    <x v="3"/>
    <m/>
    <m/>
    <m/>
    <m/>
    <m/>
    <x v="4"/>
    <m/>
    <m/>
    <m/>
    <x v="2"/>
    <x v="3"/>
  </r>
  <r>
    <n v="154"/>
    <m/>
    <m/>
    <m/>
    <m/>
    <m/>
    <m/>
    <s v=""/>
    <x v="3"/>
    <m/>
    <m/>
    <m/>
    <m/>
    <m/>
    <x v="4"/>
    <m/>
    <m/>
    <m/>
    <x v="2"/>
    <x v="3"/>
  </r>
  <r>
    <n v="155"/>
    <m/>
    <m/>
    <m/>
    <m/>
    <m/>
    <m/>
    <s v=""/>
    <x v="3"/>
    <m/>
    <m/>
    <m/>
    <m/>
    <m/>
    <x v="4"/>
    <m/>
    <m/>
    <m/>
    <x v="2"/>
    <x v="3"/>
  </r>
  <r>
    <n v="156"/>
    <m/>
    <m/>
    <m/>
    <m/>
    <m/>
    <m/>
    <s v=""/>
    <x v="3"/>
    <m/>
    <m/>
    <m/>
    <m/>
    <m/>
    <x v="4"/>
    <m/>
    <m/>
    <m/>
    <x v="2"/>
    <x v="3"/>
  </r>
  <r>
    <n v="157"/>
    <m/>
    <m/>
    <m/>
    <m/>
    <m/>
    <m/>
    <s v=""/>
    <x v="3"/>
    <m/>
    <m/>
    <m/>
    <m/>
    <m/>
    <x v="4"/>
    <m/>
    <m/>
    <m/>
    <x v="2"/>
    <x v="3"/>
  </r>
  <r>
    <n v="158"/>
    <m/>
    <m/>
    <m/>
    <m/>
    <m/>
    <m/>
    <s v=""/>
    <x v="3"/>
    <m/>
    <m/>
    <m/>
    <m/>
    <m/>
    <x v="4"/>
    <m/>
    <m/>
    <m/>
    <x v="2"/>
    <x v="3"/>
  </r>
  <r>
    <n v="159"/>
    <m/>
    <m/>
    <m/>
    <m/>
    <m/>
    <m/>
    <s v=""/>
    <x v="3"/>
    <m/>
    <m/>
    <m/>
    <m/>
    <m/>
    <x v="4"/>
    <m/>
    <m/>
    <m/>
    <x v="2"/>
    <x v="3"/>
  </r>
  <r>
    <n v="160"/>
    <m/>
    <m/>
    <m/>
    <m/>
    <m/>
    <m/>
    <s v=""/>
    <x v="3"/>
    <m/>
    <m/>
    <m/>
    <m/>
    <m/>
    <x v="4"/>
    <m/>
    <m/>
    <m/>
    <x v="2"/>
    <x v="3"/>
  </r>
  <r>
    <n v="161"/>
    <m/>
    <m/>
    <m/>
    <m/>
    <m/>
    <m/>
    <s v=""/>
    <x v="3"/>
    <m/>
    <m/>
    <m/>
    <m/>
    <m/>
    <x v="4"/>
    <m/>
    <m/>
    <m/>
    <x v="2"/>
    <x v="3"/>
  </r>
  <r>
    <n v="162"/>
    <m/>
    <m/>
    <m/>
    <m/>
    <m/>
    <m/>
    <s v=""/>
    <x v="3"/>
    <m/>
    <m/>
    <m/>
    <m/>
    <m/>
    <x v="4"/>
    <m/>
    <m/>
    <m/>
    <x v="2"/>
    <x v="3"/>
  </r>
  <r>
    <n v="163"/>
    <m/>
    <m/>
    <m/>
    <m/>
    <m/>
    <m/>
    <s v=""/>
    <x v="3"/>
    <m/>
    <m/>
    <m/>
    <m/>
    <m/>
    <x v="4"/>
    <m/>
    <m/>
    <m/>
    <x v="2"/>
    <x v="3"/>
  </r>
  <r>
    <n v="164"/>
    <m/>
    <m/>
    <m/>
    <m/>
    <m/>
    <m/>
    <s v=""/>
    <x v="3"/>
    <m/>
    <m/>
    <m/>
    <m/>
    <m/>
    <x v="4"/>
    <m/>
    <m/>
    <m/>
    <x v="2"/>
    <x v="3"/>
  </r>
  <r>
    <n v="165"/>
    <m/>
    <m/>
    <m/>
    <m/>
    <m/>
    <m/>
    <s v=""/>
    <x v="3"/>
    <m/>
    <m/>
    <m/>
    <m/>
    <m/>
    <x v="4"/>
    <m/>
    <m/>
    <m/>
    <x v="2"/>
    <x v="3"/>
  </r>
  <r>
    <n v="166"/>
    <m/>
    <m/>
    <m/>
    <m/>
    <m/>
    <m/>
    <s v=""/>
    <x v="3"/>
    <m/>
    <m/>
    <m/>
    <m/>
    <m/>
    <x v="4"/>
    <m/>
    <m/>
    <m/>
    <x v="2"/>
    <x v="3"/>
  </r>
  <r>
    <n v="167"/>
    <m/>
    <m/>
    <m/>
    <m/>
    <m/>
    <m/>
    <s v=""/>
    <x v="3"/>
    <m/>
    <m/>
    <m/>
    <m/>
    <m/>
    <x v="4"/>
    <m/>
    <m/>
    <m/>
    <x v="2"/>
    <x v="3"/>
  </r>
  <r>
    <n v="168"/>
    <m/>
    <m/>
    <m/>
    <m/>
    <m/>
    <m/>
    <s v=""/>
    <x v="3"/>
    <m/>
    <m/>
    <m/>
    <m/>
    <m/>
    <x v="4"/>
    <m/>
    <m/>
    <m/>
    <x v="2"/>
    <x v="3"/>
  </r>
  <r>
    <n v="169"/>
    <m/>
    <m/>
    <m/>
    <m/>
    <m/>
    <m/>
    <s v=""/>
    <x v="3"/>
    <m/>
    <m/>
    <m/>
    <m/>
    <m/>
    <x v="4"/>
    <m/>
    <m/>
    <m/>
    <x v="2"/>
    <x v="3"/>
  </r>
  <r>
    <n v="170"/>
    <m/>
    <m/>
    <m/>
    <m/>
    <m/>
    <m/>
    <s v=""/>
    <x v="3"/>
    <m/>
    <m/>
    <m/>
    <m/>
    <m/>
    <x v="4"/>
    <m/>
    <m/>
    <m/>
    <x v="2"/>
    <x v="3"/>
  </r>
  <r>
    <n v="171"/>
    <m/>
    <m/>
    <m/>
    <m/>
    <m/>
    <m/>
    <s v=""/>
    <x v="3"/>
    <m/>
    <m/>
    <m/>
    <m/>
    <m/>
    <x v="4"/>
    <m/>
    <m/>
    <m/>
    <x v="2"/>
    <x v="3"/>
  </r>
  <r>
    <n v="172"/>
    <m/>
    <m/>
    <m/>
    <m/>
    <m/>
    <m/>
    <s v=""/>
    <x v="3"/>
    <m/>
    <m/>
    <m/>
    <m/>
    <m/>
    <x v="4"/>
    <m/>
    <m/>
    <m/>
    <x v="2"/>
    <x v="3"/>
  </r>
  <r>
    <n v="173"/>
    <m/>
    <m/>
    <m/>
    <m/>
    <m/>
    <m/>
    <s v=""/>
    <x v="3"/>
    <m/>
    <m/>
    <m/>
    <m/>
    <m/>
    <x v="4"/>
    <m/>
    <m/>
    <m/>
    <x v="2"/>
    <x v="3"/>
  </r>
  <r>
    <n v="174"/>
    <m/>
    <m/>
    <m/>
    <m/>
    <m/>
    <m/>
    <s v=""/>
    <x v="3"/>
    <m/>
    <m/>
    <m/>
    <m/>
    <m/>
    <x v="4"/>
    <m/>
    <m/>
    <m/>
    <x v="2"/>
    <x v="3"/>
  </r>
  <r>
    <n v="175"/>
    <m/>
    <m/>
    <m/>
    <m/>
    <m/>
    <m/>
    <s v=""/>
    <x v="3"/>
    <m/>
    <m/>
    <m/>
    <m/>
    <m/>
    <x v="4"/>
    <m/>
    <m/>
    <m/>
    <x v="2"/>
    <x v="3"/>
  </r>
  <r>
    <n v="176"/>
    <m/>
    <m/>
    <m/>
    <m/>
    <m/>
    <m/>
    <s v=""/>
    <x v="3"/>
    <m/>
    <m/>
    <m/>
    <m/>
    <m/>
    <x v="4"/>
    <m/>
    <m/>
    <m/>
    <x v="2"/>
    <x v="3"/>
  </r>
  <r>
    <n v="177"/>
    <m/>
    <m/>
    <m/>
    <m/>
    <m/>
    <m/>
    <s v=""/>
    <x v="3"/>
    <m/>
    <m/>
    <m/>
    <m/>
    <m/>
    <x v="4"/>
    <m/>
    <m/>
    <m/>
    <x v="2"/>
    <x v="3"/>
  </r>
  <r>
    <n v="178"/>
    <m/>
    <m/>
    <m/>
    <m/>
    <m/>
    <m/>
    <s v=""/>
    <x v="3"/>
    <m/>
    <m/>
    <m/>
    <m/>
    <m/>
    <x v="4"/>
    <m/>
    <m/>
    <m/>
    <x v="2"/>
    <x v="3"/>
  </r>
  <r>
    <n v="179"/>
    <m/>
    <m/>
    <m/>
    <m/>
    <m/>
    <m/>
    <s v=""/>
    <x v="3"/>
    <m/>
    <m/>
    <m/>
    <m/>
    <m/>
    <x v="4"/>
    <m/>
    <m/>
    <m/>
    <x v="2"/>
    <x v="3"/>
  </r>
  <r>
    <n v="180"/>
    <m/>
    <m/>
    <m/>
    <m/>
    <m/>
    <m/>
    <s v=""/>
    <x v="3"/>
    <m/>
    <m/>
    <m/>
    <m/>
    <m/>
    <x v="4"/>
    <m/>
    <m/>
    <m/>
    <x v="2"/>
    <x v="3"/>
  </r>
  <r>
    <n v="181"/>
    <m/>
    <m/>
    <m/>
    <m/>
    <m/>
    <m/>
    <s v=""/>
    <x v="3"/>
    <m/>
    <m/>
    <m/>
    <m/>
    <m/>
    <x v="4"/>
    <m/>
    <m/>
    <m/>
    <x v="2"/>
    <x v="3"/>
  </r>
  <r>
    <n v="182"/>
    <m/>
    <m/>
    <m/>
    <m/>
    <m/>
    <m/>
    <s v=""/>
    <x v="3"/>
    <m/>
    <m/>
    <m/>
    <m/>
    <m/>
    <x v="4"/>
    <m/>
    <m/>
    <m/>
    <x v="2"/>
    <x v="3"/>
  </r>
  <r>
    <n v="183"/>
    <m/>
    <m/>
    <m/>
    <m/>
    <m/>
    <m/>
    <s v=""/>
    <x v="3"/>
    <m/>
    <m/>
    <m/>
    <m/>
    <m/>
    <x v="4"/>
    <m/>
    <m/>
    <m/>
    <x v="2"/>
    <x v="3"/>
  </r>
  <r>
    <n v="184"/>
    <m/>
    <m/>
    <m/>
    <m/>
    <m/>
    <m/>
    <s v=""/>
    <x v="3"/>
    <m/>
    <m/>
    <m/>
    <m/>
    <m/>
    <x v="4"/>
    <m/>
    <m/>
    <m/>
    <x v="2"/>
    <x v="3"/>
  </r>
  <r>
    <n v="185"/>
    <m/>
    <m/>
    <m/>
    <m/>
    <m/>
    <m/>
    <s v=""/>
    <x v="3"/>
    <m/>
    <m/>
    <m/>
    <m/>
    <m/>
    <x v="4"/>
    <m/>
    <m/>
    <m/>
    <x v="2"/>
    <x v="3"/>
  </r>
  <r>
    <n v="186"/>
    <m/>
    <m/>
    <m/>
    <m/>
    <m/>
    <m/>
    <s v=""/>
    <x v="3"/>
    <m/>
    <m/>
    <m/>
    <m/>
    <m/>
    <x v="4"/>
    <m/>
    <m/>
    <m/>
    <x v="2"/>
    <x v="3"/>
  </r>
  <r>
    <n v="187"/>
    <m/>
    <m/>
    <m/>
    <m/>
    <m/>
    <m/>
    <s v=""/>
    <x v="3"/>
    <m/>
    <m/>
    <m/>
    <m/>
    <m/>
    <x v="4"/>
    <m/>
    <m/>
    <m/>
    <x v="2"/>
    <x v="3"/>
  </r>
  <r>
    <n v="188"/>
    <m/>
    <m/>
    <m/>
    <m/>
    <m/>
    <m/>
    <s v=""/>
    <x v="3"/>
    <m/>
    <m/>
    <m/>
    <m/>
    <m/>
    <x v="4"/>
    <m/>
    <m/>
    <m/>
    <x v="2"/>
    <x v="3"/>
  </r>
  <r>
    <n v="189"/>
    <m/>
    <m/>
    <m/>
    <m/>
    <m/>
    <m/>
    <s v=""/>
    <x v="3"/>
    <m/>
    <m/>
    <m/>
    <m/>
    <m/>
    <x v="4"/>
    <m/>
    <m/>
    <m/>
    <x v="2"/>
    <x v="3"/>
  </r>
  <r>
    <n v="190"/>
    <m/>
    <m/>
    <m/>
    <m/>
    <m/>
    <m/>
    <s v=""/>
    <x v="3"/>
    <m/>
    <m/>
    <m/>
    <m/>
    <m/>
    <x v="4"/>
    <m/>
    <m/>
    <m/>
    <x v="2"/>
    <x v="3"/>
  </r>
  <r>
    <n v="191"/>
    <m/>
    <m/>
    <m/>
    <m/>
    <m/>
    <m/>
    <s v=""/>
    <x v="3"/>
    <m/>
    <m/>
    <m/>
    <m/>
    <m/>
    <x v="4"/>
    <m/>
    <m/>
    <m/>
    <x v="2"/>
    <x v="3"/>
  </r>
  <r>
    <n v="192"/>
    <m/>
    <m/>
    <m/>
    <m/>
    <m/>
    <m/>
    <s v=""/>
    <x v="3"/>
    <m/>
    <m/>
    <m/>
    <m/>
    <m/>
    <x v="4"/>
    <m/>
    <m/>
    <m/>
    <x v="2"/>
    <x v="3"/>
  </r>
  <r>
    <n v="193"/>
    <m/>
    <m/>
    <m/>
    <m/>
    <m/>
    <m/>
    <s v=""/>
    <x v="3"/>
    <m/>
    <m/>
    <m/>
    <m/>
    <m/>
    <x v="4"/>
    <m/>
    <m/>
    <m/>
    <x v="2"/>
    <x v="3"/>
  </r>
  <r>
    <n v="194"/>
    <m/>
    <m/>
    <m/>
    <m/>
    <m/>
    <m/>
    <s v=""/>
    <x v="3"/>
    <m/>
    <m/>
    <m/>
    <m/>
    <m/>
    <x v="4"/>
    <m/>
    <m/>
    <m/>
    <x v="2"/>
    <x v="3"/>
  </r>
  <r>
    <n v="195"/>
    <m/>
    <m/>
    <m/>
    <m/>
    <m/>
    <m/>
    <s v=""/>
    <x v="3"/>
    <m/>
    <m/>
    <m/>
    <m/>
    <m/>
    <x v="4"/>
    <m/>
    <m/>
    <m/>
    <x v="2"/>
    <x v="3"/>
  </r>
  <r>
    <n v="196"/>
    <m/>
    <m/>
    <m/>
    <m/>
    <m/>
    <m/>
    <s v=""/>
    <x v="3"/>
    <m/>
    <m/>
    <m/>
    <m/>
    <m/>
    <x v="4"/>
    <m/>
    <m/>
    <m/>
    <x v="2"/>
    <x v="3"/>
  </r>
  <r>
    <n v="197"/>
    <m/>
    <m/>
    <m/>
    <m/>
    <m/>
    <m/>
    <s v=""/>
    <x v="3"/>
    <m/>
    <m/>
    <m/>
    <m/>
    <m/>
    <x v="4"/>
    <m/>
    <m/>
    <m/>
    <x v="2"/>
    <x v="3"/>
  </r>
  <r>
    <n v="198"/>
    <m/>
    <m/>
    <m/>
    <m/>
    <m/>
    <m/>
    <s v=""/>
    <x v="3"/>
    <m/>
    <m/>
    <m/>
    <m/>
    <m/>
    <x v="4"/>
    <m/>
    <m/>
    <m/>
    <x v="2"/>
    <x v="3"/>
  </r>
  <r>
    <n v="199"/>
    <m/>
    <m/>
    <m/>
    <m/>
    <m/>
    <m/>
    <s v=""/>
    <x v="3"/>
    <m/>
    <m/>
    <m/>
    <m/>
    <m/>
    <x v="4"/>
    <m/>
    <m/>
    <m/>
    <x v="2"/>
    <x v="3"/>
  </r>
  <r>
    <n v="200"/>
    <m/>
    <m/>
    <m/>
    <m/>
    <m/>
    <m/>
    <s v=""/>
    <x v="3"/>
    <m/>
    <m/>
    <m/>
    <m/>
    <m/>
    <x v="4"/>
    <m/>
    <m/>
    <m/>
    <x v="2"/>
    <x v="3"/>
  </r>
  <r>
    <n v="201"/>
    <m/>
    <m/>
    <m/>
    <m/>
    <m/>
    <m/>
    <s v=""/>
    <x v="3"/>
    <m/>
    <m/>
    <m/>
    <m/>
    <m/>
    <x v="4"/>
    <m/>
    <m/>
    <m/>
    <x v="2"/>
    <x v="3"/>
  </r>
  <r>
    <n v="202"/>
    <m/>
    <m/>
    <m/>
    <m/>
    <m/>
    <m/>
    <s v=""/>
    <x v="3"/>
    <m/>
    <m/>
    <m/>
    <m/>
    <m/>
    <x v="4"/>
    <m/>
    <m/>
    <m/>
    <x v="2"/>
    <x v="3"/>
  </r>
  <r>
    <n v="203"/>
    <m/>
    <m/>
    <m/>
    <m/>
    <m/>
    <m/>
    <s v=""/>
    <x v="3"/>
    <m/>
    <m/>
    <m/>
    <m/>
    <m/>
    <x v="4"/>
    <m/>
    <m/>
    <m/>
    <x v="2"/>
    <x v="3"/>
  </r>
  <r>
    <n v="204"/>
    <m/>
    <m/>
    <m/>
    <m/>
    <m/>
    <m/>
    <s v=""/>
    <x v="3"/>
    <m/>
    <m/>
    <m/>
    <m/>
    <m/>
    <x v="4"/>
    <m/>
    <m/>
    <m/>
    <x v="2"/>
    <x v="3"/>
  </r>
  <r>
    <n v="205"/>
    <m/>
    <m/>
    <m/>
    <m/>
    <m/>
    <m/>
    <s v=""/>
    <x v="3"/>
    <m/>
    <m/>
    <m/>
    <m/>
    <m/>
    <x v="4"/>
    <m/>
    <m/>
    <m/>
    <x v="2"/>
    <x v="3"/>
  </r>
  <r>
    <n v="206"/>
    <m/>
    <m/>
    <m/>
    <m/>
    <m/>
    <m/>
    <s v=""/>
    <x v="3"/>
    <m/>
    <m/>
    <m/>
    <m/>
    <m/>
    <x v="4"/>
    <m/>
    <m/>
    <m/>
    <x v="2"/>
    <x v="3"/>
  </r>
  <r>
    <n v="207"/>
    <m/>
    <m/>
    <m/>
    <m/>
    <m/>
    <m/>
    <s v=""/>
    <x v="3"/>
    <m/>
    <m/>
    <m/>
    <m/>
    <m/>
    <x v="4"/>
    <m/>
    <m/>
    <m/>
    <x v="2"/>
    <x v="3"/>
  </r>
  <r>
    <n v="208"/>
    <m/>
    <m/>
    <m/>
    <m/>
    <m/>
    <m/>
    <s v=""/>
    <x v="3"/>
    <m/>
    <m/>
    <m/>
    <m/>
    <m/>
    <x v="4"/>
    <m/>
    <m/>
    <m/>
    <x v="2"/>
    <x v="3"/>
  </r>
  <r>
    <n v="209"/>
    <m/>
    <m/>
    <m/>
    <m/>
    <m/>
    <m/>
    <s v=""/>
    <x v="3"/>
    <m/>
    <m/>
    <m/>
    <m/>
    <m/>
    <x v="4"/>
    <m/>
    <m/>
    <m/>
    <x v="2"/>
    <x v="3"/>
  </r>
  <r>
    <n v="210"/>
    <m/>
    <m/>
    <m/>
    <m/>
    <m/>
    <m/>
    <s v=""/>
    <x v="3"/>
    <m/>
    <m/>
    <m/>
    <m/>
    <m/>
    <x v="4"/>
    <m/>
    <m/>
    <m/>
    <x v="2"/>
    <x v="3"/>
  </r>
  <r>
    <n v="211"/>
    <m/>
    <m/>
    <m/>
    <m/>
    <m/>
    <m/>
    <s v=""/>
    <x v="3"/>
    <m/>
    <m/>
    <m/>
    <m/>
    <m/>
    <x v="4"/>
    <m/>
    <m/>
    <m/>
    <x v="2"/>
    <x v="3"/>
  </r>
  <r>
    <n v="212"/>
    <m/>
    <m/>
    <m/>
    <m/>
    <m/>
    <m/>
    <s v=""/>
    <x v="3"/>
    <m/>
    <m/>
    <m/>
    <m/>
    <m/>
    <x v="4"/>
    <m/>
    <m/>
    <m/>
    <x v="2"/>
    <x v="3"/>
  </r>
  <r>
    <n v="213"/>
    <m/>
    <m/>
    <m/>
    <m/>
    <m/>
    <m/>
    <s v=""/>
    <x v="3"/>
    <m/>
    <m/>
    <m/>
    <m/>
    <m/>
    <x v="4"/>
    <m/>
    <m/>
    <m/>
    <x v="2"/>
    <x v="3"/>
  </r>
  <r>
    <n v="214"/>
    <m/>
    <m/>
    <m/>
    <m/>
    <m/>
    <m/>
    <s v=""/>
    <x v="3"/>
    <m/>
    <m/>
    <m/>
    <m/>
    <m/>
    <x v="4"/>
    <m/>
    <m/>
    <m/>
    <x v="2"/>
    <x v="3"/>
  </r>
  <r>
    <n v="215"/>
    <m/>
    <m/>
    <m/>
    <m/>
    <m/>
    <m/>
    <s v=""/>
    <x v="3"/>
    <m/>
    <m/>
    <m/>
    <m/>
    <m/>
    <x v="4"/>
    <m/>
    <m/>
    <m/>
    <x v="2"/>
    <x v="3"/>
  </r>
  <r>
    <n v="216"/>
    <m/>
    <m/>
    <m/>
    <m/>
    <m/>
    <m/>
    <s v=""/>
    <x v="3"/>
    <m/>
    <m/>
    <m/>
    <m/>
    <m/>
    <x v="4"/>
    <m/>
    <m/>
    <m/>
    <x v="2"/>
    <x v="3"/>
  </r>
  <r>
    <n v="217"/>
    <m/>
    <m/>
    <m/>
    <m/>
    <m/>
    <m/>
    <s v=""/>
    <x v="3"/>
    <m/>
    <m/>
    <m/>
    <m/>
    <m/>
    <x v="4"/>
    <m/>
    <m/>
    <m/>
    <x v="2"/>
    <x v="3"/>
  </r>
  <r>
    <n v="218"/>
    <m/>
    <m/>
    <m/>
    <m/>
    <m/>
    <m/>
    <s v=""/>
    <x v="3"/>
    <m/>
    <m/>
    <m/>
    <m/>
    <m/>
    <x v="4"/>
    <m/>
    <m/>
    <m/>
    <x v="2"/>
    <x v="3"/>
  </r>
  <r>
    <n v="219"/>
    <m/>
    <m/>
    <m/>
    <m/>
    <m/>
    <m/>
    <s v=""/>
    <x v="3"/>
    <m/>
    <m/>
    <m/>
    <m/>
    <m/>
    <x v="4"/>
    <m/>
    <m/>
    <m/>
    <x v="2"/>
    <x v="3"/>
  </r>
  <r>
    <m/>
    <m/>
    <m/>
    <m/>
    <m/>
    <m/>
    <m/>
    <s v=""/>
    <x v="3"/>
    <m/>
    <m/>
    <m/>
    <m/>
    <m/>
    <x v="4"/>
    <m/>
    <m/>
    <m/>
    <x v="2"/>
    <x v="3"/>
  </r>
  <r>
    <m/>
    <m/>
    <m/>
    <m/>
    <m/>
    <m/>
    <m/>
    <s v=""/>
    <x v="3"/>
    <m/>
    <m/>
    <m/>
    <m/>
    <m/>
    <x v="4"/>
    <m/>
    <m/>
    <m/>
    <x v="2"/>
    <x v="3"/>
  </r>
  <r>
    <m/>
    <m/>
    <m/>
    <m/>
    <m/>
    <m/>
    <m/>
    <s v=""/>
    <x v="3"/>
    <m/>
    <m/>
    <m/>
    <m/>
    <m/>
    <x v="4"/>
    <m/>
    <m/>
    <m/>
    <x v="2"/>
    <x v="3"/>
  </r>
  <r>
    <m/>
    <m/>
    <m/>
    <m/>
    <m/>
    <m/>
    <m/>
    <s v=""/>
    <x v="3"/>
    <m/>
    <m/>
    <m/>
    <m/>
    <m/>
    <x v="4"/>
    <m/>
    <m/>
    <m/>
    <x v="2"/>
    <x v="3"/>
  </r>
  <r>
    <m/>
    <m/>
    <m/>
    <m/>
    <m/>
    <m/>
    <m/>
    <m/>
    <x v="3"/>
    <m/>
    <m/>
    <m/>
    <m/>
    <m/>
    <x v="4"/>
    <m/>
    <m/>
    <m/>
    <x v="2"/>
    <x v="3"/>
  </r>
  <r>
    <m/>
    <m/>
    <m/>
    <m/>
    <m/>
    <m/>
    <m/>
    <m/>
    <x v="3"/>
    <m/>
    <m/>
    <m/>
    <m/>
    <m/>
    <x v="4"/>
    <m/>
    <m/>
    <m/>
    <x v="2"/>
    <x v="3"/>
  </r>
  <r>
    <m/>
    <m/>
    <m/>
    <m/>
    <m/>
    <m/>
    <m/>
    <m/>
    <x v="3"/>
    <m/>
    <m/>
    <m/>
    <m/>
    <m/>
    <x v="4"/>
    <m/>
    <m/>
    <m/>
    <x v="2"/>
    <x v="3"/>
  </r>
  <r>
    <m/>
    <m/>
    <m/>
    <m/>
    <m/>
    <m/>
    <m/>
    <m/>
    <x v="3"/>
    <m/>
    <m/>
    <m/>
    <m/>
    <m/>
    <x v="4"/>
    <m/>
    <m/>
    <m/>
    <x v="2"/>
    <x v="3"/>
  </r>
  <r>
    <m/>
    <m/>
    <m/>
    <m/>
    <m/>
    <m/>
    <m/>
    <m/>
    <x v="3"/>
    <m/>
    <m/>
    <m/>
    <m/>
    <m/>
    <x v="4"/>
    <m/>
    <m/>
    <m/>
    <x v="2"/>
    <x v="3"/>
  </r>
  <r>
    <m/>
    <m/>
    <m/>
    <m/>
    <m/>
    <m/>
    <m/>
    <m/>
    <x v="3"/>
    <m/>
    <m/>
    <m/>
    <m/>
    <m/>
    <x v="4"/>
    <m/>
    <m/>
    <m/>
    <x v="2"/>
    <x v="3"/>
  </r>
  <r>
    <m/>
    <m/>
    <m/>
    <m/>
    <m/>
    <m/>
    <m/>
    <m/>
    <x v="3"/>
    <m/>
    <m/>
    <m/>
    <m/>
    <m/>
    <x v="4"/>
    <m/>
    <m/>
    <m/>
    <x v="2"/>
    <x v="3"/>
  </r>
  <r>
    <m/>
    <m/>
    <m/>
    <m/>
    <m/>
    <m/>
    <m/>
    <m/>
    <x v="3"/>
    <m/>
    <m/>
    <m/>
    <m/>
    <m/>
    <x v="4"/>
    <m/>
    <m/>
    <m/>
    <x v="2"/>
    <x v="3"/>
  </r>
  <r>
    <m/>
    <m/>
    <m/>
    <m/>
    <m/>
    <m/>
    <m/>
    <m/>
    <x v="3"/>
    <m/>
    <m/>
    <m/>
    <m/>
    <m/>
    <x v="4"/>
    <m/>
    <m/>
    <m/>
    <x v="2"/>
    <x v="3"/>
  </r>
  <r>
    <m/>
    <m/>
    <m/>
    <m/>
    <m/>
    <m/>
    <m/>
    <m/>
    <x v="3"/>
    <m/>
    <m/>
    <m/>
    <m/>
    <m/>
    <x v="4"/>
    <m/>
    <m/>
    <m/>
    <x v="2"/>
    <x v="3"/>
  </r>
  <r>
    <m/>
    <m/>
    <m/>
    <m/>
    <m/>
    <m/>
    <m/>
    <m/>
    <x v="3"/>
    <m/>
    <m/>
    <m/>
    <m/>
    <m/>
    <x v="4"/>
    <m/>
    <m/>
    <m/>
    <x v="2"/>
    <x v="3"/>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8">
  <r>
    <s v="esther14_91@hotmail.es"/>
    <s v="Todo "/>
    <s v="se informó a la ciudadana que la solicitud está incompleta, ya que debe especificar la información que nos solicita."/>
    <x v="0"/>
    <n v="5"/>
    <s v="Procede"/>
    <m/>
    <d v="2018-01-04T00:00:00"/>
    <m/>
    <x v="0"/>
    <n v="1"/>
    <x v="0"/>
    <d v="2018-01-11T00:00:00"/>
    <d v="2018-01-08T00:00:00"/>
    <n v="3"/>
    <x v="0"/>
    <s v="ANTES DE 10 DIAS"/>
  </r>
  <r>
    <s v="imendoza@economia.gob.do"/>
    <s v="1- número de empleados por Provincias ACTUAL 2- número de empleados por rango salarial por Provincias. ACTUAL 3- número de empresas por Provincias según el siguiente número de empleados: ACTUAL 1-9 10-49 50-99 100-249 mayor de 250. 4- Recaudaciones por Provincias. 2007-2017 5- Número de empleadores por provincias 2007-2017."/>
    <s v="Le fueron suministradas las informaciones solicitadas en correo electronico"/>
    <x v="1"/>
    <n v="15"/>
    <s v="Procede"/>
    <m/>
    <d v="2018-01-15T00:00:00"/>
    <m/>
    <x v="0"/>
    <n v="1"/>
    <x v="0"/>
    <d v="2018-02-06T00:00:00"/>
    <d v="2018-02-22T00:00:00"/>
    <n v="28"/>
    <x v="1"/>
    <s v="DE 10 A 15 DIAS"/>
  </r>
  <r>
    <s v="miguelreyesrd@gmail.com"/>
    <s v="Relación de contrataciones de publicidad y propaganda efectuadas por esa institución en el año 2017, desagregado por datos de razón social y nombre comercial de persona contratada, datos del representante, monto del contrato, formato de la publicidad contratada, nombre del medio y espacio contratado, tiempo de la contratación y procedimiento de contratación realizado."/>
    <s v="la información fue suministrada mediante documento enviado vía e-mail"/>
    <x v="0"/>
    <n v="5"/>
    <s v="Procede"/>
    <m/>
    <d v="2018-01-12T00:00:00"/>
    <m/>
    <x v="0"/>
    <n v="1"/>
    <x v="0"/>
    <d v="2018-01-19T00:00:00"/>
    <d v="2018-01-19T00:00:00"/>
    <n v="5"/>
    <x v="0"/>
    <s v="ANTES DE 10 DIAS"/>
  </r>
  <r>
    <s v="pblancod@hotmail.con"/>
    <s v="Estatus de los montos aportados como empleado de TSS entre septiembre 2003-abril 2009."/>
    <s v="solicitud referida a la SIPEN"/>
    <x v="2"/>
    <n v="3"/>
    <s v="Referida"/>
    <m/>
    <d v="2018-01-15T00:00:00"/>
    <m/>
    <x v="0"/>
    <n v="1"/>
    <x v="0"/>
    <d v="2018-01-18T00:00:00"/>
    <d v="2018-01-15T00:00:00"/>
    <n v="1"/>
    <x v="0"/>
    <s v=""/>
  </r>
  <r>
    <s v="mariviguerreroa@hotmail.com"/>
    <s v="Con relación al incumplimiento de pago por parte de los empleadores: ¿Qué porcentaje de empleadores se atrasa en los pagos? ¿Existe un tiempo promedio de saldo? ¿Cuál es el porcentaje de los trabajadores afiliados que se quedan sin cobertura? ¿Cuál es el fondo destinado a cubrir los 60 días posteriores al vencimiento a la fecha de pago / desempleo? Agradezco de antemano sus atenciones. Saludos cordiales."/>
    <s v="La informacion le fue suministrada en documento adjunto"/>
    <x v="0"/>
    <n v="5"/>
    <s v="Procede"/>
    <m/>
    <d v="2018-01-16T00:00:00"/>
    <m/>
    <x v="0"/>
    <n v="1"/>
    <x v="0"/>
    <d v="2018-01-23T00:00:00"/>
    <d v="2018-01-23T00:00:00"/>
    <n v="5"/>
    <x v="0"/>
    <s v="ANTES DE 10 DIAS"/>
  </r>
  <r>
    <s v="gisselle.sjr@hotmail.com"/>
    <s v="1- Registro en TSS. 2- Sobre pago de la TSS: como y donde, formas en que se realiza."/>
    <s v="Informacion suministrada en documento adjunto al correo electrónico"/>
    <x v="3"/>
    <n v="3"/>
    <s v="Procede"/>
    <m/>
    <d v="2018-01-22T00:00:00"/>
    <m/>
    <x v="0"/>
    <n v="1"/>
    <x v="0"/>
    <d v="2018-01-25T00:00:00"/>
    <d v="2018-01-23T00:00:00"/>
    <n v="2"/>
    <x v="0"/>
    <s v="ANTES DE 10 DIAS"/>
  </r>
  <r>
    <s v="mamejia@diariolibre.com"/>
    <s v="1-Relación estadistica, cantidad de extranjeros que estan registrados solo con pasaporte en TSS, distribución por nacionalidad. 2-Relación estadistica, cantidad de extranjeros que estan cotizando en TSS, distribución por nacionalidad. 3- Salario promedio por nacionalidad. (mas bajo- mas alto)."/>
    <s v="Informacion suministrada en documento adjunto al correo electrónico"/>
    <x v="1"/>
    <n v="15"/>
    <s v="Procede"/>
    <m/>
    <d v="2018-01-30T00:00:00"/>
    <m/>
    <x v="0"/>
    <n v="1"/>
    <x v="0"/>
    <d v="2018-02-20T00:00:00"/>
    <d v="2018-02-22T00:00:00"/>
    <n v="18"/>
    <x v="0"/>
    <s v="DE 10 A 15 DIAS"/>
  </r>
  <r>
    <s v="colonangelicam@gmail.com"/>
    <s v="Reporte de las ultimas 12 Cuotas del pago a mi ARS"/>
    <s v="Ciudadana remitida a la DIDA, por no ser información publica"/>
    <x v="0"/>
    <n v="5"/>
    <s v="Procede"/>
    <m/>
    <d v="2018-02-02T00:00:00"/>
    <m/>
    <x v="0"/>
    <n v="2"/>
    <x v="1"/>
    <d v="2018-02-09T00:00:00"/>
    <d v="2018-02-07T00:00:00"/>
    <n v="4"/>
    <x v="0"/>
    <s v="ANTES DE 10 DIAS"/>
  </r>
  <r>
    <s v="mariviguerreroa@hotmail.com"/>
    <s v="Anteriormente obtuve información de esta institución, en la cual me informaban que los 60 dias de coberturas posteriores al impago correspondian a cada ARS. En tal virtud, no resulta esto contradictorio con el art. 28 de la Ley 87-01? En ARS SEMMA nos informan que corresponde a la TSS este pago. Favor ver adjuntos."/>
    <s v="Información suministrada en documento adjunto"/>
    <x v="0"/>
    <n v="5"/>
    <s v="Procede"/>
    <m/>
    <d v="2018-02-06T00:00:00"/>
    <m/>
    <x v="0"/>
    <n v="2"/>
    <x v="1"/>
    <d v="2018-02-13T00:00:00"/>
    <d v="2018-02-13T00:00:00"/>
    <n v="5"/>
    <x v="0"/>
    <s v="ANTES DE 10 DIAS"/>
  </r>
  <r>
    <s v="laura.guz31@gmail.com"/>
    <s v="Confirmación de que mi empleador (Gymboree Play and Music) me tiene registrada en la TSS. "/>
    <s v="Información suministrada en documento adjunto"/>
    <x v="1"/>
    <n v="15"/>
    <s v="Procede"/>
    <m/>
    <d v="2018-02-22T00:00:00"/>
    <m/>
    <x v="0"/>
    <n v="2"/>
    <x v="1"/>
    <d v="2018-03-16T00:00:00"/>
    <d v="2018-02-26T00:00:00"/>
    <n v="3"/>
    <x v="0"/>
    <s v="ANTES DE 10 DIAS"/>
  </r>
  <r>
    <s v="alianysg@gmail.com"/>
    <s v="registro de empresas y pagos mensuales para personal de ventas"/>
    <s v="Informacion suministrada en documento adjunto al correo electrónico, se le informó que esto pertenece a servicios"/>
    <x v="3"/>
    <n v="3"/>
    <s v="Procede"/>
    <m/>
    <d v="2018-02-28T00:00:00"/>
    <m/>
    <x v="0"/>
    <n v="2"/>
    <x v="1"/>
    <d v="2018-03-05T00:00:00"/>
    <d v="2018-03-02T00:00:00"/>
    <n v="3"/>
    <x v="0"/>
    <s v="ANTES DE 10 DIAS"/>
  </r>
  <r>
    <s v="ana.rivasmolina@gmail.com"/>
    <s v="1- Requisitos de registro de empleados extranjeros. 2- Proceso de registro de empleados extranjeros. "/>
    <s v="Información suministrada en documento adjunto"/>
    <x v="0"/>
    <n v="5"/>
    <s v="Procede"/>
    <m/>
    <d v="2018-02-28T00:00:00"/>
    <m/>
    <x v="0"/>
    <n v="2"/>
    <x v="1"/>
    <d v="2018-03-07T00:00:00"/>
    <d v="2018-03-01T00:00:00"/>
    <n v="2"/>
    <x v="0"/>
    <s v="ANTES DE 10 DIAS"/>
  </r>
  <r>
    <s v="ana.rivasmolina@gmail.com"/>
    <s v="1- Estadisticas sobre cantidad de extranjeros cotizando en TSS, hasta el día 21/02/2018. 2- Estadistica sobre cantidad de extranjeros registrados con pasaporte, hasta el día 21/02/2018."/>
    <s v="Información suministrada en documento adjunto"/>
    <x v="3"/>
    <n v="3"/>
    <s v="Procede"/>
    <m/>
    <d v="2018-02-28T00:00:00"/>
    <m/>
    <x v="0"/>
    <n v="2"/>
    <x v="1"/>
    <d v="2018-03-05T00:00:00"/>
    <d v="2018-03-01T00:00:00"/>
    <n v="2"/>
    <x v="0"/>
    <s v="ANTES DE 10 DIAS"/>
  </r>
  <r>
    <s v="miguelinaalcantara58@gmail.com"/>
    <s v="Saber si tiene algun dinero (montos AFP)"/>
    <s v="solicitud referida a la SIPEN"/>
    <x v="2"/>
    <n v="3"/>
    <s v="Procede"/>
    <m/>
    <d v="2018-02-26T00:00:00"/>
    <m/>
    <x v="0"/>
    <n v="2"/>
    <x v="1"/>
    <d v="2018-03-02T00:00:00"/>
    <d v="2018-03-01T00:00:00"/>
    <n v="3"/>
    <x v="0"/>
    <s v="ANTES DE 10 DIAS"/>
  </r>
  <r>
    <s v="mpaas@live.com"/>
    <s v="1. Necesito la lista de empresas en Santo Domingo, preferiblemente con las siguientes clasificaciones por a) cantidad de empleados, b) sector económico al que pertenece, c) contacto telefónico, d) persona responsable por la empresa. 2. Y la lista de las asociaciones con su a) clasificación por sector económico; b) contacto telefónico; c) vocero o persona responsable. Por favor, comuníquenme cuáles son las informaciones que tienen sobre este asunto. (Bases de datos de empresas y asociaciones de empresas del país que ustedes tengan). "/>
    <s v="Solicitud rechazada"/>
    <x v="0"/>
    <n v="5"/>
    <s v="Rechazada"/>
    <m/>
    <d v="2018-02-28T00:00:00"/>
    <m/>
    <x v="0"/>
    <n v="2"/>
    <x v="1"/>
    <d v="2018-03-07T00:00:00"/>
    <d v="2018-03-01T00:00:00"/>
    <n v="2"/>
    <x v="0"/>
    <s v=""/>
  </r>
  <r>
    <s v="moypera@outlook.com"/>
    <s v="1- Primer director. 2- Director actual. 3- Funciones. 4- Aportes. 5- Misión, Politica y Valores. 6- Como se maneja. "/>
    <s v="Información suministrada en documento adjunto"/>
    <x v="3"/>
    <n v="3"/>
    <s v="Procede"/>
    <m/>
    <d v="2018-03-07T00:00:00"/>
    <m/>
    <x v="0"/>
    <n v="3"/>
    <x v="2"/>
    <d v="2018-03-12T00:00:00"/>
    <d v="2018-03-07T00:00:00"/>
    <n v="1"/>
    <x v="0"/>
    <s v="ANTES DE 10 DIAS"/>
  </r>
  <r>
    <s v="graciela05@hotmail.com"/>
    <s v="- Historia. 2- Sus Directores. 3- Servicios que brindan."/>
    <s v="Información suministrada de forma personal"/>
    <x v="3"/>
    <n v="3"/>
    <s v="Procede"/>
    <m/>
    <d v="2018-03-07T00:00:00"/>
    <m/>
    <x v="0"/>
    <n v="3"/>
    <x v="2"/>
    <d v="2018-03-12T00:00:00"/>
    <d v="2018-03-07T00:00:00"/>
    <n v="1"/>
    <x v="0"/>
    <s v="ANTES DE 10 DIAS"/>
  </r>
  <r>
    <s v="keila-0120@hotmail.com"/>
    <s v="1- Primer director. 2- Director actual. 3- Funciones. 4- Aportes. 5- Misión, Politica y Valores. 6- Como se maneja. "/>
    <s v="Información suministrada de forma personal"/>
    <x v="3"/>
    <n v="3"/>
    <s v="Procede"/>
    <m/>
    <d v="2018-03-07T00:00:00"/>
    <m/>
    <x v="0"/>
    <n v="3"/>
    <x v="2"/>
    <d v="2018-03-12T00:00:00"/>
    <d v="2018-03-07T00:00:00"/>
    <n v="1"/>
    <x v="0"/>
    <s v="ANTES DE 10 DIAS"/>
  </r>
  <r>
    <s v="javieralvarezp02@gmail.com"/>
    <s v="1- Primer director. 2- Director actual. 3- Funciones. 4- Aportes. 5- Misión, Politica y Valores. 6- Como se maneja. "/>
    <s v="Información suministrada de forma personal"/>
    <x v="3"/>
    <n v="3"/>
    <s v="Procede"/>
    <m/>
    <d v="2018-03-07T00:00:00"/>
    <m/>
    <x v="0"/>
    <n v="3"/>
    <x v="2"/>
    <d v="2018-03-12T00:00:00"/>
    <d v="2018-03-07T00:00:00"/>
    <n v="1"/>
    <x v="0"/>
    <s v="ANTES DE 10 DIAS"/>
  </r>
  <r>
    <s v="elopez@da.gob.do"/>
    <s v="Historial Seguro de saludf"/>
    <s v="Remitida a la DIDA"/>
    <x v="2"/>
    <n v="3"/>
    <s v="Referida"/>
    <m/>
    <d v="2018-03-12T00:00:00"/>
    <m/>
    <x v="0"/>
    <n v="3"/>
    <x v="2"/>
    <d v="2018-03-15T00:00:00"/>
    <d v="2018-03-14T00:00:00"/>
    <n v="3"/>
    <x v="0"/>
    <s v=""/>
  </r>
  <r>
    <s v="lidia.m13@hotmail.com"/>
    <s v="CONSUMO POR CONCEPTO DE ENERGIA ELECTRICA DE DICHA INSTITUCION EN EL PERIODO ENERO –DICIEMBRE 2017"/>
    <s v="Informacion suministrada en documento adjunto"/>
    <x v="0"/>
    <n v="5"/>
    <s v="Procede"/>
    <m/>
    <d v="2018-03-15T00:00:00"/>
    <m/>
    <x v="0"/>
    <n v="3"/>
    <x v="2"/>
    <d v="2018-03-22T00:00:00"/>
    <d v="2018-03-16T00:00:00"/>
    <n v="2"/>
    <x v="0"/>
    <s v="ANTES DE 10 DIAS"/>
  </r>
  <r>
    <s v="ana.rivasmolina@gmail.com"/>
    <s v="Cuantos extranjeros estan cotizando en el sistema de capitalizacion individual "/>
    <s v="Informacion suministrada en documento adjunto"/>
    <x v="1"/>
    <n v="15"/>
    <s v="Procede"/>
    <m/>
    <d v="2018-03-23T00:00:00"/>
    <m/>
    <x v="0"/>
    <n v="3"/>
    <x v="2"/>
    <d v="2018-04-17T00:00:00"/>
    <d v="2018-03-28T00:00:00"/>
    <n v="4"/>
    <x v="0"/>
    <s v="ANTES DE 10 DIAS"/>
  </r>
  <r>
    <s v="alejandroarias2829@hotmail.com"/>
    <s v="1- Jerarquización de funciones. (Organigrama) 2- Tabla de viaticos. Maxima Autoridad. Directores. Encargados. Supervisores. Tecnicos. Choferes."/>
    <s v="la información fue suministrada mediante documento enviado vía e-mail"/>
    <x v="0"/>
    <n v="5"/>
    <s v="Procede"/>
    <m/>
    <d v="2018-03-20T00:00:00"/>
    <m/>
    <x v="0"/>
    <n v="3"/>
    <x v="2"/>
    <d v="2018-03-27T00:00:00"/>
    <d v="2018-03-21T00:00:00"/>
    <n v="2"/>
    <x v="0"/>
    <s v="ANTES DE 10 DIAS"/>
  </r>
  <r>
    <s v="oficinalaisla@hotmail.com"/>
    <s v="1- Viaticos (gasto de alimentacion desayuno, comida, cena), pasajes, estadía. Maxima Autoridad (tesorero) Directores Encargados Tecnicos Chofer Mensajeros Demas colaboradores."/>
    <s v="la información fue suministrada mediante documento enviado vía e-mail"/>
    <x v="0"/>
    <n v="5"/>
    <s v="Procede"/>
    <m/>
    <d v="2018-03-20T00:00:00"/>
    <m/>
    <x v="0"/>
    <n v="3"/>
    <x v="2"/>
    <d v="2018-03-27T00:00:00"/>
    <d v="2018-03-21T00:00:00"/>
    <n v="2"/>
    <x v="0"/>
    <s v="ANTES DE 10 DIAS"/>
  </r>
  <r>
    <s v="mariesther-g@hotmail.com"/>
    <s v="Montos otorgados de Viaticos. (cena, almuerzo, desayuno, hospedaje)"/>
    <s v="la información fue suministrada mediante documento enviado vía e-mail"/>
    <x v="0"/>
    <n v="5"/>
    <s v="Procede"/>
    <m/>
    <d v="2018-03-21T00:00:00"/>
    <m/>
    <x v="0"/>
    <n v="3"/>
    <x v="2"/>
    <d v="2018-03-28T00:00:00"/>
    <d v="2018-03-21T00:00:00"/>
    <n v="1"/>
    <x v="0"/>
    <s v="ANTES DE 10 DIAS"/>
  </r>
  <r>
    <s v="patriciamartinezabreu777@gmail.com"/>
    <s v="1- Cantidad de trabajadores cotizantes registrados."/>
    <s v="la información fue suministrada mediante documento enviado vía e-mail"/>
    <x v="1"/>
    <n v="15"/>
    <s v="Procede"/>
    <m/>
    <d v="2018-03-28T00:00:00"/>
    <m/>
    <x v="0"/>
    <n v="3"/>
    <x v="2"/>
    <d v="2018-04-20T00:00:00"/>
    <d v="2018-04-03T00:00:00"/>
    <n v="3"/>
    <x v="0"/>
    <s v="ANTES DE 10 DIAS"/>
  </r>
  <r>
    <s v="mariac.lopez1994@gmail.com"/>
    <s v="1- Requisitos de empleados extranjeros para ser registrados como cotizantes. 2- Proceso de registro de empleados extranjeros. 3- Montos de retención. (Base legal y porcientos.)"/>
    <s v="la información fue suministrada mediante documento enviado vía e-mail"/>
    <x v="0"/>
    <n v="5"/>
    <s v="Procede"/>
    <m/>
    <d v="2018-03-22T00:00:00"/>
    <m/>
    <x v="0"/>
    <n v="3"/>
    <x v="2"/>
    <d v="2018-04-02T00:00:00"/>
    <d v="2018-03-22T00:00:00"/>
    <n v="1"/>
    <x v="0"/>
    <s v="ANTES DE 10 DIAS"/>
  </r>
  <r>
    <s v="a.gonzalez@mejialora.com"/>
    <s v="1- Las tasas vigentes tanto para retención como para contribución de aportes al sistema de seguridad social, en materia de seguro familiar de saludo y de pensiones. 2-La base legal o resolución. "/>
    <s v="la información fue suministrada mediante documento enviado vía e-mail"/>
    <x v="3"/>
    <n v="3"/>
    <s v="Procede"/>
    <m/>
    <d v="2018-03-23T00:00:00"/>
    <m/>
    <x v="0"/>
    <n v="3"/>
    <x v="2"/>
    <d v="2018-03-28T00:00:00"/>
    <d v="2018-03-23T00:00:00"/>
    <n v="1"/>
    <x v="0"/>
    <s v="ANTES DE 10 DIAS"/>
  </r>
  <r>
    <s v="js.suarez@bancentral.gov.do"/>
    <s v="Ejecución Presupuestaria Anual o Mensual para los años 2015 y 2016. Ver anexo ejemplo"/>
    <s v="El solicitante fue orientado como solicitar estas informaciones vía portal web"/>
    <x v="3"/>
    <n v="3"/>
    <s v="Procede"/>
    <m/>
    <d v="2018-03-23T00:00:00"/>
    <m/>
    <x v="0"/>
    <n v="3"/>
    <x v="2"/>
    <d v="2018-03-28T00:00:00"/>
    <d v="2018-03-27T00:00:00"/>
    <n v="3"/>
    <x v="0"/>
    <s v="ANTES DE 10 DIAS"/>
  </r>
  <r>
    <s v="20uname16@gmail.com"/>
    <s v="El motivo de esta comunicación es para solicitarle de manera formal nos faciliten, si lo tienen clasificados en su sistema, una relación de Mensajeros y Delivery que dicha Institución tiene registrado de todas las empresa que cotizan en la Seguridad Social"/>
    <s v="El solicitante fue informado de que no tenemos esta información en el esistema"/>
    <x v="0"/>
    <n v="5"/>
    <s v="Procede"/>
    <m/>
    <d v="2018-03-25T00:00:00"/>
    <m/>
    <x v="0"/>
    <n v="3"/>
    <x v="2"/>
    <d v="2018-04-03T00:00:00"/>
    <d v="2018-03-27T00:00:00"/>
    <n v="2"/>
    <x v="0"/>
    <s v="ANTES DE 10 DIAS"/>
  </r>
  <r>
    <s v="marielfortunator@gmail.com"/>
    <s v="Solicito el formulario que indica lo que el empleador paga a la TSS y lo que a el empleado le descuentan via nomina"/>
    <s v="la información fue suministrada mediante documento enviado vía e-mail"/>
    <x v="0"/>
    <n v="5"/>
    <s v="Procede"/>
    <m/>
    <d v="2018-03-28T00:00:00"/>
    <m/>
    <x v="0"/>
    <n v="3"/>
    <x v="2"/>
    <d v="2018-04-06T00:00:00"/>
    <d v="2018-04-03T00:00:00"/>
    <n v="3"/>
    <x v="0"/>
    <s v="ANTES DE 10 DIAS"/>
  </r>
  <r>
    <s v="camilaferminhuerta@gmail.com"/>
    <s v="1- ¿cuenta la TSS con un programa de pasantías? 2- Origen de la Institución. 3- Finalidad de la creación. 4- Proceso de recaudo y bancos. 5- ¿Como buscar organigrama?. 6- Diferencia entre la Tesorería Nacional y Tesorería de la Seguridad Social."/>
    <s v="La información fue suministrada personalmente, mediante video grabado."/>
    <x v="3"/>
    <n v="3"/>
    <s v="Procede"/>
    <m/>
    <d v="2018-04-02T00:00:00"/>
    <m/>
    <x v="0"/>
    <n v="4"/>
    <x v="3"/>
    <d v="2018-04-05T00:00:00"/>
    <d v="2018-04-02T00:00:00"/>
    <n v="1"/>
    <x v="0"/>
    <s v="ANTES DE 10 DIAS"/>
  </r>
  <r>
    <s v="garielparedes08@gmail.com"/>
    <s v="deseo solicitar los gastos y presupuesto de la institucion"/>
    <s v="Información suministrada en documento adjunto enviado por correo electrónico"/>
    <x v="3"/>
    <n v="3"/>
    <s v="Procede"/>
    <m/>
    <d v="2018-04-03T00:00:00"/>
    <m/>
    <x v="0"/>
    <n v="4"/>
    <x v="3"/>
    <d v="2018-04-06T00:00:00"/>
    <d v="2018-04-04T00:00:00"/>
    <n v="2"/>
    <x v="0"/>
    <s v="ANTES DE 10 DIAS"/>
  </r>
  <r>
    <s v="alonsoportorreal@gmail.com"/>
    <s v="Cantidad de empresas a nivel Nacional que cesaron sus operaciones por año (para los últimos años)"/>
    <s v="Solicitud remitida a Ministerio de Trabajo"/>
    <x v="2"/>
    <n v="3"/>
    <s v="Referida"/>
    <m/>
    <d v="2018-04-05T00:00:00"/>
    <m/>
    <x v="0"/>
    <n v="4"/>
    <x v="3"/>
    <d v="2018-04-10T00:00:00"/>
    <d v="2018-04-06T00:00:00"/>
    <n v="2"/>
    <x v="0"/>
    <s v=""/>
  </r>
  <r>
    <s v="marian1729@outlook.com"/>
    <s v="Tiempo inscrita en TSS"/>
    <s v="Referida a la Dirección de Información y  Defensa a los Afiliados"/>
    <x v="2"/>
    <n v="3"/>
    <s v="Referida"/>
    <m/>
    <d v="2018-04-09T00:00:00"/>
    <m/>
    <x v="0"/>
    <n v="4"/>
    <x v="3"/>
    <d v="2018-04-12T00:00:00"/>
    <d v="2018-04-09T00:00:00"/>
    <n v="1"/>
    <x v="0"/>
    <s v=""/>
  </r>
  <r>
    <s v="titocarlos33@hotmail.com"/>
    <s v="Saber cuanto he pagado de impuesto 2- Lo que he generado en los años 2015,2016 y 2017 ( Remitida por la DGII a esta TSS)"/>
    <s v="Referida a la Dirección de Información y  Defensa a los Afiliados"/>
    <x v="2"/>
    <n v="3"/>
    <s v="Referida"/>
    <m/>
    <d v="2018-04-11T00:00:00"/>
    <m/>
    <x v="0"/>
    <n v="4"/>
    <x v="3"/>
    <d v="2018-04-16T00:00:00"/>
    <d v="2018-04-12T00:00:00"/>
    <n v="2"/>
    <x v="0"/>
    <s v=""/>
  </r>
  <r>
    <s v="jamiecarolina@hotmail.com"/>
    <s v="Solicitud de deuda en TSS"/>
    <s v="Le informamos que puede acceder a nuestra página web tss.gov.do con su class, de no tener class contactar el Departamento"/>
    <x v="3"/>
    <n v="3"/>
    <s v="Procede"/>
    <m/>
    <d v="2018-04-11T00:00:00"/>
    <m/>
    <x v="0"/>
    <n v="4"/>
    <x v="3"/>
    <d v="2018-04-16T00:00:00"/>
    <d v="2018-04-16T00:00:00"/>
    <n v="4"/>
    <x v="1"/>
    <s v="ANTES DE 10 DIAS"/>
  </r>
  <r>
    <s v="federico_amador@hotmail.com"/>
    <s v="Saber cuantas vacantes hay en la TSS y como aplicar"/>
    <s v="Le informamos que las vacantes de esta TSS estan en disponibles en nuestra página web tss.gov.do opción Transparencia, sección Recursos Humanos/Vacantes, así mismo puede aplicar enviando su CV a: vc@tss2"/>
    <x v="3"/>
    <n v="3"/>
    <s v="Procede"/>
    <m/>
    <d v="2018-04-13T00:00:00"/>
    <m/>
    <x v="1"/>
    <m/>
    <x v="4"/>
    <d v="2018-04-18T00:00:00"/>
    <d v="2018-04-16T00:00:00"/>
    <n v="2"/>
    <x v="0"/>
    <s v="ANTES DE 10 DIAS"/>
  </r>
  <r>
    <s v="socratestavera@hotmail.com"/>
    <s v="Cantidad de asalariados según los rangos de salarios contenidos en el documento adjunto del mes mas actualziado de este 2018"/>
    <s v="pendiente"/>
    <x v="4"/>
    <s v=""/>
    <m/>
    <m/>
    <m/>
    <m/>
    <x v="1"/>
    <m/>
    <x v="4"/>
    <s v=""/>
    <m/>
    <n v="0"/>
    <x v="0"/>
    <s v="ANTES DE 10 DIAS"/>
  </r>
  <r>
    <s v="amelia.j_93@hotmail.com"/>
    <s v="Quisiera saber si estoy cotizando TSS como dependiente o como titular."/>
    <s v="Solicitud remitida a la Direccion de Información y Defensa de los Afiliados"/>
    <x v="2"/>
    <n v="3"/>
    <s v="Referida"/>
    <m/>
    <d v="2018-04-18T00:00:00"/>
    <m/>
    <x v="1"/>
    <m/>
    <x v="4"/>
    <d v="2018-04-23T00:00:00"/>
    <d v="2018-04-20T00:00:00"/>
    <n v="3"/>
    <x v="0"/>
    <s v=""/>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1" applyNumberFormats="0" applyBorderFormats="0" applyFontFormats="0" applyPatternFormats="0" applyAlignmentFormats="0" applyWidthHeightFormats="1" dataCaption="Values" updatedVersion="6" minRefreshableVersion="3" useAutoFormatting="1" itemPrintTitles="1" createdVersion="4" indent="0" outline="1" outlineData="1" multipleFieldFilters="0" chartFormat="5">
  <location ref="A3:K26" firstHeaderRow="1" firstDataRow="3" firstDataCol="1"/>
  <pivotFields count="20">
    <pivotField subtotalTop="0" showAll="0"/>
    <pivotField subtotalTop="0" showAll="0"/>
    <pivotField subtotalTop="0" showAll="0"/>
    <pivotField subtotalTop="0" showAll="0"/>
    <pivotField subtotalTop="0" showAll="0"/>
    <pivotField showAll="0" defaultSubtotal="0"/>
    <pivotField subtotalTop="0" showAll="0"/>
    <pivotField dataField="1" subtotalTop="0" showAll="0"/>
    <pivotField axis="axisCol" subtotalTop="0" showAll="0">
      <items count="5">
        <item x="0"/>
        <item x="2"/>
        <item h="1" x="3"/>
        <item x="1"/>
        <item t="default"/>
      </items>
    </pivotField>
    <pivotField subtotalTop="0" showAll="0"/>
    <pivotField subtotalTop="0" multipleItemSelectionAllowed="1" showAll="0"/>
    <pivotField showAll="0"/>
    <pivotField showAll="0" defaultSubtotal="0"/>
    <pivotField subtotalTop="0" showAll="0"/>
    <pivotField axis="axisRow" numFmtId="1" subtotalTop="0" multipleItemSelectionAllowed="1" showAll="0">
      <items count="6">
        <item x="4"/>
        <item x="0"/>
        <item x="1"/>
        <item x="2"/>
        <item x="3"/>
        <item t="default"/>
      </items>
    </pivotField>
    <pivotField subtotalTop="0" showAll="0"/>
    <pivotField subtotalTop="0" showAll="0"/>
    <pivotField subtotalTop="0" showAll="0"/>
    <pivotField axis="axisCol" subtotalTop="0" showAll="0">
      <items count="4">
        <item x="0"/>
        <item x="1"/>
        <item x="2"/>
        <item t="default"/>
      </items>
    </pivotField>
    <pivotField axis="axisRow" showAll="0" defaultSubtotal="0">
      <items count="4">
        <item x="2"/>
        <item x="0"/>
        <item x="1"/>
        <item x="3"/>
      </items>
    </pivotField>
  </pivotFields>
  <rowFields count="2">
    <field x="14"/>
    <field x="19"/>
  </rowFields>
  <rowItems count="21">
    <i>
      <x/>
    </i>
    <i r="1">
      <x v="3"/>
    </i>
    <i t="default">
      <x/>
    </i>
    <i>
      <x v="1"/>
    </i>
    <i r="1">
      <x/>
    </i>
    <i r="1">
      <x v="1"/>
    </i>
    <i r="1">
      <x v="2"/>
    </i>
    <i t="default">
      <x v="1"/>
    </i>
    <i>
      <x v="2"/>
    </i>
    <i r="1">
      <x/>
    </i>
    <i r="1">
      <x v="1"/>
    </i>
    <i t="default">
      <x v="2"/>
    </i>
    <i>
      <x v="3"/>
    </i>
    <i r="1">
      <x/>
    </i>
    <i r="1">
      <x v="1"/>
    </i>
    <i t="default">
      <x v="3"/>
    </i>
    <i>
      <x v="4"/>
    </i>
    <i r="1">
      <x/>
    </i>
    <i r="1">
      <x v="1"/>
    </i>
    <i t="default">
      <x v="4"/>
    </i>
    <i t="grand">
      <x/>
    </i>
  </rowItems>
  <colFields count="2">
    <field x="18"/>
    <field x="8"/>
  </colFields>
  <colItems count="10">
    <i>
      <x/>
      <x/>
    </i>
    <i r="1">
      <x v="1"/>
    </i>
    <i r="1">
      <x v="3"/>
    </i>
    <i t="default">
      <x/>
    </i>
    <i>
      <x v="1"/>
      <x/>
    </i>
    <i t="default">
      <x v="1"/>
    </i>
    <i>
      <x v="2"/>
      <x/>
    </i>
    <i r="1">
      <x v="3"/>
    </i>
    <i t="default">
      <x v="2"/>
    </i>
    <i t="grand">
      <x/>
    </i>
  </colItems>
  <dataFields count="1">
    <dataField name="Count of Tiempo estipulado" fld="7" subtotal="count" baseField="0" baseItem="0"/>
  </dataFields>
  <formats count="1">
    <format dxfId="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PivotTable1" cacheId="2" applyNumberFormats="0" applyBorderFormats="0" applyFontFormats="0" applyPatternFormats="0" applyAlignmentFormats="0" applyWidthHeightFormats="1" dataCaption="Values" updatedVersion="6" minRefreshableVersion="3" useAutoFormatting="1" itemPrintTitles="1" createdVersion="5" indent="0" outline="1" outlineData="1" multipleFieldFilters="0" chartFormat="10">
  <location ref="A4:C10" firstHeaderRow="1" firstDataRow="2" firstDataCol="1" rowPageCount="2" colPageCount="1"/>
  <pivotFields count="17">
    <pivotField showAll="0"/>
    <pivotField showAll="0"/>
    <pivotField showAll="0" defaultSubtotal="0"/>
    <pivotField axis="axisRow" showAll="0">
      <items count="9">
        <item x="1"/>
        <item x="3"/>
        <item m="1" x="5"/>
        <item m="1" x="7"/>
        <item x="2"/>
        <item x="4"/>
        <item x="0"/>
        <item m="1" x="6"/>
        <item t="default"/>
      </items>
    </pivotField>
    <pivotField showAll="0"/>
    <pivotField dataField="1" showAll="0"/>
    <pivotField showAll="0"/>
    <pivotField showAll="0"/>
    <pivotField showAll="0"/>
    <pivotField axis="axisPage" multipleItemSelectionAllowed="1" showAll="0" defaultSubtotal="0">
      <items count="7">
        <item h="1" m="1" x="2"/>
        <item h="1" m="1" x="6"/>
        <item h="1" m="1" x="5"/>
        <item h="1" m="1" x="4"/>
        <item h="1" m="1" x="3"/>
        <item h="1" x="1"/>
        <item x="0"/>
      </items>
    </pivotField>
    <pivotField showAll="0"/>
    <pivotField axis="axisPage" multipleItemSelectionAllowed="1" showAll="0">
      <items count="52">
        <item h="1" m="1" x="5"/>
        <item h="1" m="1" x="15"/>
        <item h="1" m="1" x="7"/>
        <item h="1" m="1" x="9"/>
        <item h="1" m="1" x="50"/>
        <item h="1" m="1" x="18"/>
        <item h="1" m="1" x="21"/>
        <item h="1" m="1" x="39"/>
        <item h="1" m="1" x="19"/>
        <item h="1" m="1" x="10"/>
        <item h="1" m="1" x="47"/>
        <item h="1" m="1" x="41"/>
        <item h="1" x="4"/>
        <item h="1" m="1" x="36"/>
        <item h="1" m="1" x="44"/>
        <item h="1" m="1" x="20"/>
        <item h="1" m="1" x="6"/>
        <item h="1" m="1" x="30"/>
        <item h="1" m="1" x="26"/>
        <item h="1" m="1" x="12"/>
        <item h="1" m="1" x="49"/>
        <item h="1" m="1" x="28"/>
        <item h="1" m="1" x="17"/>
        <item h="1" m="1" x="24"/>
        <item h="1" m="1" x="14"/>
        <item h="1" m="1" x="13"/>
        <item h="1" m="1" x="46"/>
        <item h="1" m="1" x="27"/>
        <item h="1" m="1" x="42"/>
        <item h="1" m="1" x="33"/>
        <item h="1" m="1" x="31"/>
        <item h="1" m="1" x="16"/>
        <item h="1" m="1" x="11"/>
        <item h="1" m="1" x="8"/>
        <item h="1" m="1" x="29"/>
        <item h="1" m="1" x="34"/>
        <item m="1" x="45"/>
        <item m="1" x="48"/>
        <item m="1" x="32"/>
        <item m="1" x="25"/>
        <item m="1" x="38"/>
        <item m="1" x="35"/>
        <item m="1" x="23"/>
        <item m="1" x="22"/>
        <item m="1" x="40"/>
        <item m="1" x="37"/>
        <item h="1" m="1" x="43"/>
        <item h="1" x="0"/>
        <item h="1" x="1"/>
        <item x="2"/>
        <item h="1" x="3"/>
        <item t="default"/>
      </items>
    </pivotField>
    <pivotField showAll="0"/>
    <pivotField showAll="0"/>
    <pivotField showAll="0"/>
    <pivotField axis="axisCol" showAll="0">
      <items count="4">
        <item x="0"/>
        <item x="1"/>
        <item m="1" x="2"/>
        <item t="default"/>
      </items>
    </pivotField>
    <pivotField showAll="0"/>
  </pivotFields>
  <rowFields count="1">
    <field x="3"/>
  </rowFields>
  <rowItems count="5">
    <i>
      <x/>
    </i>
    <i>
      <x v="1"/>
    </i>
    <i>
      <x v="4"/>
    </i>
    <i>
      <x v="6"/>
    </i>
    <i t="grand">
      <x/>
    </i>
  </rowItems>
  <colFields count="1">
    <field x="15"/>
  </colFields>
  <colItems count="2">
    <i>
      <x/>
    </i>
    <i t="grand">
      <x/>
    </i>
  </colItems>
  <pageFields count="2">
    <pageField fld="9" hier="-1"/>
    <pageField fld="11" hier="-1"/>
  </pageFields>
  <dataFields count="1">
    <dataField name="Count of Respuesta " fld="5" subtotal="count" baseField="0" baseItem="0"/>
  </dataFields>
  <chartFormats count="15">
    <chartFormat chart="4" format="0" series="1">
      <pivotArea type="data" outline="0" fieldPosition="0">
        <references count="2">
          <reference field="4294967294" count="1" selected="0">
            <x v="0"/>
          </reference>
          <reference field="15" count="1" selected="0">
            <x v="0"/>
          </reference>
        </references>
      </pivotArea>
    </chartFormat>
    <chartFormat chart="4" format="1" series="1">
      <pivotArea type="data" outline="0" fieldPosition="0">
        <references count="2">
          <reference field="4294967294" count="1" selected="0">
            <x v="0"/>
          </reference>
          <reference field="15" count="1" selected="0">
            <x v="1"/>
          </reference>
        </references>
      </pivotArea>
    </chartFormat>
    <chartFormat chart="4" format="2" series="1">
      <pivotArea type="data" outline="0" fieldPosition="0">
        <references count="1">
          <reference field="4294967294" count="1" selected="0">
            <x v="0"/>
          </reference>
        </references>
      </pivotArea>
    </chartFormat>
    <chartFormat chart="4" format="3" series="1">
      <pivotArea type="data" outline="0" fieldPosition="0">
        <references count="3">
          <reference field="4294967294" count="1" selected="0">
            <x v="0"/>
          </reference>
          <reference field="11" count="1" selected="0">
            <x v="36"/>
          </reference>
          <reference field="15" count="1" selected="0">
            <x v="0"/>
          </reference>
        </references>
      </pivotArea>
    </chartFormat>
    <chartFormat chart="4" format="4" series="1">
      <pivotArea type="data" outline="0" fieldPosition="0">
        <references count="3">
          <reference field="4294967294" count="1" selected="0">
            <x v="0"/>
          </reference>
          <reference field="11" count="1" selected="0">
            <x v="37"/>
          </reference>
          <reference field="15" count="1" selected="0">
            <x v="0"/>
          </reference>
        </references>
      </pivotArea>
    </chartFormat>
    <chartFormat chart="4" format="5" series="1">
      <pivotArea type="data" outline="0" fieldPosition="0">
        <references count="3">
          <reference field="4294967294" count="1" selected="0">
            <x v="0"/>
          </reference>
          <reference field="11" count="1" selected="0">
            <x v="38"/>
          </reference>
          <reference field="15" count="1" selected="0">
            <x v="0"/>
          </reference>
        </references>
      </pivotArea>
    </chartFormat>
    <chartFormat chart="4" format="6" series="1">
      <pivotArea type="data" outline="0" fieldPosition="0">
        <references count="3">
          <reference field="4294967294" count="1" selected="0">
            <x v="0"/>
          </reference>
          <reference field="11" count="1" selected="0">
            <x v="39"/>
          </reference>
          <reference field="15" count="1" selected="0">
            <x v="0"/>
          </reference>
        </references>
      </pivotArea>
    </chartFormat>
    <chartFormat chart="4" format="7" series="1">
      <pivotArea type="data" outline="0" fieldPosition="0">
        <references count="3">
          <reference field="4294967294" count="1" selected="0">
            <x v="0"/>
          </reference>
          <reference field="11" count="1" selected="0">
            <x v="40"/>
          </reference>
          <reference field="15" count="1" selected="0">
            <x v="0"/>
          </reference>
        </references>
      </pivotArea>
    </chartFormat>
    <chartFormat chart="4" format="8" series="1">
      <pivotArea type="data" outline="0" fieldPosition="0">
        <references count="3">
          <reference field="4294967294" count="1" selected="0">
            <x v="0"/>
          </reference>
          <reference field="11" count="1" selected="0">
            <x v="40"/>
          </reference>
          <reference field="15" count="1" selected="0">
            <x v="1"/>
          </reference>
        </references>
      </pivotArea>
    </chartFormat>
    <chartFormat chart="4" format="9" series="1">
      <pivotArea type="data" outline="0" fieldPosition="0">
        <references count="3">
          <reference field="4294967294" count="1" selected="0">
            <x v="0"/>
          </reference>
          <reference field="11" count="1" selected="0">
            <x v="41"/>
          </reference>
          <reference field="15" count="1" selected="0">
            <x v="0"/>
          </reference>
        </references>
      </pivotArea>
    </chartFormat>
    <chartFormat chart="4" format="10" series="1">
      <pivotArea type="data" outline="0" fieldPosition="0">
        <references count="3">
          <reference field="4294967294" count="1" selected="0">
            <x v="0"/>
          </reference>
          <reference field="11" count="1" selected="0">
            <x v="42"/>
          </reference>
          <reference field="15" count="1" selected="0">
            <x v="0"/>
          </reference>
        </references>
      </pivotArea>
    </chartFormat>
    <chartFormat chart="4" format="11" series="1">
      <pivotArea type="data" outline="0" fieldPosition="0">
        <references count="3">
          <reference field="4294967294" count="1" selected="0">
            <x v="0"/>
          </reference>
          <reference field="11" count="1" selected="0">
            <x v="43"/>
          </reference>
          <reference field="15" count="1" selected="0">
            <x v="0"/>
          </reference>
        </references>
      </pivotArea>
    </chartFormat>
    <chartFormat chart="4" format="12" series="1">
      <pivotArea type="data" outline="0" fieldPosition="0">
        <references count="3">
          <reference field="4294967294" count="1" selected="0">
            <x v="0"/>
          </reference>
          <reference field="11" count="1" selected="0">
            <x v="44"/>
          </reference>
          <reference field="15" count="1" selected="0">
            <x v="0"/>
          </reference>
        </references>
      </pivotArea>
    </chartFormat>
    <chartFormat chart="4" format="13" series="1">
      <pivotArea type="data" outline="0" fieldPosition="0">
        <references count="3">
          <reference field="4294967294" count="1" selected="0">
            <x v="0"/>
          </reference>
          <reference field="11" count="1" selected="0">
            <x v="45"/>
          </reference>
          <reference field="15" count="1" selected="0">
            <x v="0"/>
          </reference>
        </references>
      </pivotArea>
    </chartFormat>
    <chartFormat chart="4" format="14" series="1">
      <pivotArea type="data" outline="0" fieldPosition="0">
        <references count="3">
          <reference field="4294967294" count="1" selected="0">
            <x v="0"/>
          </reference>
          <reference field="11" count="1" selected="0">
            <x v="46"/>
          </reference>
          <reference field="15"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1" cacheId="0" applyNumberFormats="0" applyBorderFormats="0" applyFontFormats="0" applyPatternFormats="0" applyAlignmentFormats="0" applyWidthHeightFormats="1" dataCaption="Values" updatedVersion="6" minRefreshableVersion="3" useAutoFormatting="1" itemPrintTitles="1" createdVersion="4" indent="0" outline="1" outlineData="1" multipleFieldFilters="0" chartFormat="5">
  <location ref="A4:E40" firstHeaderRow="1" firstDataRow="2" firstDataCol="1"/>
  <pivotFields count="19">
    <pivotField subtotalTop="0" showAll="0"/>
    <pivotField subtotalTop="0" showAll="0"/>
    <pivotField subtotalTop="0" showAll="0"/>
    <pivotField subtotalTop="0" showAll="0"/>
    <pivotField subtotalTop="0" showAll="0"/>
    <pivotField showAll="0" defaultSubtotal="0"/>
    <pivotField axis="axisRow" subtotalTop="0" showAll="0">
      <items count="6">
        <item h="1" x="4"/>
        <item x="3"/>
        <item x="1"/>
        <item h="1" x="2"/>
        <item h="1" x="0"/>
        <item t="default"/>
      </items>
    </pivotField>
    <pivotField dataField="1" subtotalTop="0" showAll="0"/>
    <pivotField axis="axisRow" subtotalTop="0" showAll="0">
      <items count="5">
        <item x="0"/>
        <item x="2"/>
        <item x="3"/>
        <item x="1"/>
        <item t="default"/>
      </items>
    </pivotField>
    <pivotField subtotalTop="0" showAll="0"/>
    <pivotField subtotalTop="0" multipleItemSelectionAllowed="1" showAll="0"/>
    <pivotField showAll="0"/>
    <pivotField showAll="0" defaultSubtotal="0"/>
    <pivotField subtotalTop="0" showAll="0"/>
    <pivotField axis="axisRow" numFmtId="1" subtotalTop="0" multipleItemSelectionAllowed="1" showAll="0">
      <items count="6">
        <item x="0"/>
        <item x="1"/>
        <item x="2"/>
        <item x="3"/>
        <item x="4"/>
        <item t="default"/>
      </items>
    </pivotField>
    <pivotField subtotalTop="0" showAll="0"/>
    <pivotField subtotalTop="0" showAll="0"/>
    <pivotField subtotalTop="0" showAll="0"/>
    <pivotField axis="axisCol" subtotalTop="0" showAll="0">
      <items count="4">
        <item x="0"/>
        <item x="1"/>
        <item x="2"/>
        <item t="default"/>
      </items>
    </pivotField>
  </pivotFields>
  <rowFields count="3">
    <field x="14"/>
    <field x="6"/>
    <field x="8"/>
  </rowFields>
  <rowItems count="35">
    <i>
      <x/>
    </i>
    <i r="1">
      <x v="1"/>
    </i>
    <i r="2">
      <x/>
    </i>
    <i t="default" r="1">
      <x v="1"/>
    </i>
    <i r="1">
      <x v="2"/>
    </i>
    <i r="2">
      <x/>
    </i>
    <i t="default" r="1">
      <x v="2"/>
    </i>
    <i t="default">
      <x/>
    </i>
    <i>
      <x v="1"/>
    </i>
    <i r="1">
      <x v="1"/>
    </i>
    <i r="2">
      <x/>
    </i>
    <i t="default" r="1">
      <x v="1"/>
    </i>
    <i r="1">
      <x v="2"/>
    </i>
    <i r="2">
      <x/>
    </i>
    <i t="default" r="1">
      <x v="2"/>
    </i>
    <i t="default">
      <x v="1"/>
    </i>
    <i>
      <x v="2"/>
    </i>
    <i r="1">
      <x v="1"/>
    </i>
    <i r="2">
      <x/>
    </i>
    <i t="default" r="1">
      <x v="1"/>
    </i>
    <i r="1">
      <x v="2"/>
    </i>
    <i r="2">
      <x/>
    </i>
    <i t="default" r="1">
      <x v="2"/>
    </i>
    <i t="default">
      <x v="2"/>
    </i>
    <i>
      <x v="3"/>
    </i>
    <i r="1">
      <x v="1"/>
    </i>
    <i r="2">
      <x/>
    </i>
    <i t="default" r="1">
      <x v="1"/>
    </i>
    <i t="default">
      <x v="3"/>
    </i>
    <i>
      <x v="4"/>
    </i>
    <i r="1">
      <x v="1"/>
    </i>
    <i r="2">
      <x/>
    </i>
    <i t="default" r="1">
      <x v="1"/>
    </i>
    <i t="default">
      <x v="4"/>
    </i>
    <i t="grand">
      <x/>
    </i>
  </rowItems>
  <colFields count="1">
    <field x="18"/>
  </colFields>
  <colItems count="4">
    <i>
      <x/>
    </i>
    <i>
      <x v="1"/>
    </i>
    <i>
      <x v="2"/>
    </i>
    <i t="grand">
      <x/>
    </i>
  </colItems>
  <dataFields count="1">
    <dataField name="Count of Tiempo estipulado" fld="7" subtotal="count" baseField="4" baseItem="0"/>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13F29C7-7137-4143-8552-6D6DAE6702F3}" name="ano" displayName="ano" ref="I26:I38" totalsRowShown="0" headerRowDxfId="2">
  <autoFilter ref="I26:I38" xr:uid="{913F29C7-7137-4143-8552-6D6DAE6702F3}"/>
  <tableColumns count="1">
    <tableColumn id="1" xr3:uid="{DAE82A52-F4E7-4725-9090-422D59BBAD80}" name="Año"/>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K39"/>
  <sheetViews>
    <sheetView showGridLines="0" tabSelected="1" topLeftCell="B1" workbookViewId="0">
      <selection activeCell="G32" sqref="G32"/>
    </sheetView>
  </sheetViews>
  <sheetFormatPr defaultColWidth="9.140625" defaultRowHeight="15" x14ac:dyDescent="0.25"/>
  <cols>
    <col min="1" max="1" width="2" customWidth="1"/>
    <col min="2" max="2" width="16" bestFit="1" customWidth="1"/>
    <col min="3" max="3" width="23" customWidth="1"/>
    <col min="4" max="4" width="17.28515625" customWidth="1"/>
    <col min="5" max="5" width="18.42578125" customWidth="1"/>
    <col min="6" max="6" width="15.7109375" customWidth="1"/>
    <col min="7" max="7" width="24.5703125" customWidth="1"/>
    <col min="8" max="8" width="16.5703125" bestFit="1" customWidth="1"/>
    <col min="9" max="9" width="15.85546875" bestFit="1" customWidth="1"/>
    <col min="10" max="10" width="10.42578125" bestFit="1" customWidth="1"/>
    <col min="11" max="11" width="12.7109375" bestFit="1" customWidth="1"/>
  </cols>
  <sheetData>
    <row r="1" spans="1:8" ht="63" customHeight="1" x14ac:dyDescent="0.25"/>
    <row r="2" spans="1:8" ht="42.75" customHeight="1" x14ac:dyDescent="0.25">
      <c r="B2" s="50" t="s">
        <v>100</v>
      </c>
      <c r="C2" s="50"/>
      <c r="D2" s="50"/>
      <c r="E2" s="50"/>
      <c r="F2" s="50"/>
      <c r="G2" s="50"/>
    </row>
    <row r="3" spans="1:8" ht="15" customHeight="1" x14ac:dyDescent="0.25">
      <c r="B3" s="50"/>
      <c r="C3" s="50"/>
      <c r="D3" s="50"/>
      <c r="E3" s="50"/>
      <c r="F3" s="50"/>
      <c r="G3" s="50"/>
    </row>
    <row r="4" spans="1:8" ht="0.75" customHeight="1" thickBot="1" x14ac:dyDescent="0.3">
      <c r="A4" s="41"/>
      <c r="B4" s="10"/>
      <c r="C4" s="10"/>
      <c r="D4" s="10"/>
      <c r="E4" s="10"/>
      <c r="F4" s="10"/>
      <c r="G4" s="10"/>
      <c r="H4" t="s">
        <v>43</v>
      </c>
    </row>
    <row r="5" spans="1:8" x14ac:dyDescent="0.25">
      <c r="A5" s="41"/>
      <c r="B5" s="21">
        <v>2023</v>
      </c>
      <c r="C5" s="51" t="s">
        <v>30</v>
      </c>
      <c r="D5" s="51"/>
      <c r="E5" s="51"/>
      <c r="F5" s="51"/>
      <c r="G5" s="52"/>
    </row>
    <row r="6" spans="1:8" x14ac:dyDescent="0.25">
      <c r="A6" s="41"/>
      <c r="B6" s="11" t="s">
        <v>28</v>
      </c>
      <c r="C6" s="12" t="s">
        <v>29</v>
      </c>
      <c r="D6" s="13" t="s">
        <v>31</v>
      </c>
      <c r="E6" s="13" t="s">
        <v>32</v>
      </c>
      <c r="F6" s="13" t="s">
        <v>33</v>
      </c>
      <c r="G6" s="14" t="s">
        <v>34</v>
      </c>
    </row>
    <row r="7" spans="1:8" x14ac:dyDescent="0.25">
      <c r="A7" s="41"/>
      <c r="B7" s="15" t="str">
        <f>'DATA VALIDATION'!$L27</f>
        <v>Enero  2023</v>
      </c>
      <c r="C7" s="16">
        <v>7</v>
      </c>
      <c r="D7" s="16">
        <v>6</v>
      </c>
      <c r="E7" s="16">
        <v>1</v>
      </c>
      <c r="F7" s="16">
        <v>0</v>
      </c>
      <c r="G7" s="43">
        <v>0</v>
      </c>
    </row>
    <row r="8" spans="1:8" x14ac:dyDescent="0.25">
      <c r="A8" s="41"/>
      <c r="B8" s="15" t="str">
        <f>'DATA VALIDATION'!$L28</f>
        <v>Febrero 2023</v>
      </c>
      <c r="C8" s="16">
        <v>4</v>
      </c>
      <c r="D8" s="16">
        <v>1</v>
      </c>
      <c r="E8" s="16">
        <v>1</v>
      </c>
      <c r="F8" s="16">
        <v>0</v>
      </c>
      <c r="G8" s="42">
        <v>2</v>
      </c>
    </row>
    <row r="9" spans="1:8" x14ac:dyDescent="0.25">
      <c r="A9" s="41"/>
      <c r="B9" s="15" t="str">
        <f>'DATA VALIDATION'!$L29</f>
        <v>Marzo 2023</v>
      </c>
      <c r="C9" s="16">
        <v>23</v>
      </c>
      <c r="D9" s="16">
        <v>12</v>
      </c>
      <c r="E9" s="16">
        <v>6</v>
      </c>
      <c r="F9" s="16">
        <v>5</v>
      </c>
      <c r="G9" s="42">
        <v>0</v>
      </c>
    </row>
    <row r="10" spans="1:8" x14ac:dyDescent="0.25">
      <c r="A10" s="41"/>
      <c r="B10" s="15" t="str">
        <f>'DATA VALIDATION'!$L30</f>
        <v>Abril 2023</v>
      </c>
      <c r="C10" s="16">
        <v>15</v>
      </c>
      <c r="D10" s="16">
        <v>7</v>
      </c>
      <c r="E10" s="16">
        <v>6</v>
      </c>
      <c r="F10" s="16">
        <v>1</v>
      </c>
      <c r="G10" s="42">
        <v>1</v>
      </c>
    </row>
    <row r="11" spans="1:8" x14ac:dyDescent="0.25">
      <c r="A11" s="41"/>
      <c r="B11" s="15" t="str">
        <f>'DATA VALIDATION'!$L31</f>
        <v>Mayo 2023</v>
      </c>
      <c r="C11" s="16">
        <v>8</v>
      </c>
      <c r="D11" s="16">
        <v>3</v>
      </c>
      <c r="E11" s="16">
        <v>4</v>
      </c>
      <c r="F11" s="16">
        <v>1</v>
      </c>
      <c r="G11" s="42">
        <v>0</v>
      </c>
    </row>
    <row r="12" spans="1:8" x14ac:dyDescent="0.25">
      <c r="A12" s="41"/>
      <c r="B12" s="15" t="str">
        <f>'DATA VALIDATION'!$L32</f>
        <v>Junio 2023</v>
      </c>
      <c r="C12" s="16">
        <v>1</v>
      </c>
      <c r="D12" s="16">
        <v>0</v>
      </c>
      <c r="E12" s="16">
        <v>0</v>
      </c>
      <c r="F12" s="16">
        <v>1</v>
      </c>
      <c r="G12" s="42">
        <v>0</v>
      </c>
    </row>
    <row r="13" spans="1:8" x14ac:dyDescent="0.25">
      <c r="A13" s="41"/>
      <c r="B13" s="15" t="str">
        <f>'DATA VALIDATION'!$L33</f>
        <v>Julio 2023</v>
      </c>
      <c r="C13" s="16">
        <v>8</v>
      </c>
      <c r="D13" s="16">
        <v>1</v>
      </c>
      <c r="E13" s="16">
        <v>7</v>
      </c>
      <c r="F13" s="16">
        <v>0</v>
      </c>
      <c r="G13" s="42">
        <v>0</v>
      </c>
    </row>
    <row r="14" spans="1:8" x14ac:dyDescent="0.25">
      <c r="A14" s="41"/>
      <c r="B14" s="15" t="str">
        <f>'DATA VALIDATION'!$L34</f>
        <v>Agosto 2023</v>
      </c>
      <c r="C14" s="16">
        <v>6</v>
      </c>
      <c r="D14" s="16">
        <v>0</v>
      </c>
      <c r="E14" s="16">
        <v>1</v>
      </c>
      <c r="F14" s="16">
        <v>4</v>
      </c>
      <c r="G14" s="42">
        <v>1</v>
      </c>
    </row>
    <row r="15" spans="1:8" x14ac:dyDescent="0.25">
      <c r="A15" s="41"/>
      <c r="B15" s="15" t="str">
        <f>'DATA VALIDATION'!$L35</f>
        <v>Septiembre 2023</v>
      </c>
      <c r="C15" s="16">
        <v>9</v>
      </c>
      <c r="D15" s="16">
        <v>3</v>
      </c>
      <c r="E15" s="16">
        <v>3</v>
      </c>
      <c r="F15" s="16">
        <v>1</v>
      </c>
      <c r="G15" s="42">
        <v>2</v>
      </c>
    </row>
    <row r="16" spans="1:8" x14ac:dyDescent="0.25">
      <c r="A16" s="41"/>
      <c r="B16" s="15" t="str">
        <f>'DATA VALIDATION'!$L36</f>
        <v>Octubre 2023</v>
      </c>
      <c r="C16" s="16" t="str">
        <f>IFERROR(GETPIVOTDATA("Tiempo estipulado",'P-TRANSP.'!$A$3,"MES",B16),"")</f>
        <v/>
      </c>
      <c r="D16" s="16" t="str">
        <f>IFERROR(GETPIVOTDATA("Tiempo estipulado",'P-TRANSP.'!$A$3,"MES",B16,"TIEMPO ANTES DE","ANTES DE 10 DIAS"),"")</f>
        <v/>
      </c>
      <c r="E16" s="16" t="str">
        <f>IFERROR(GETPIVOTDATA("Tiempo estipulado",'P-TRANSP.'!$A$3,"MES",B16,"TIEMPO ANTES DE","DE 10 A 15 DIAS"),"")</f>
        <v/>
      </c>
      <c r="F16" s="16" t="str">
        <f>IFERROR(GETPIVOTDATA("Tiempo estipulado",'P-TRANSP.'!$A$3,"Respuesta ","Referida","MES",B16,"Cumplimiento","A TIEMPO"),"")</f>
        <v/>
      </c>
      <c r="G16" s="42"/>
    </row>
    <row r="17" spans="1:11" x14ac:dyDescent="0.25">
      <c r="A17" s="41"/>
      <c r="B17" s="15" t="str">
        <f>'DATA VALIDATION'!$L37</f>
        <v>Noviembre 2023</v>
      </c>
      <c r="C17" s="16" t="str">
        <f>IFERROR(GETPIVOTDATA("Tiempo estipulado",'P-TRANSP.'!$A$3,"MES",B17),"")</f>
        <v/>
      </c>
      <c r="D17" s="16" t="str">
        <f>IFERROR(GETPIVOTDATA("Tiempo estipulado",'P-TRANSP.'!$A$3,"MES",B17,"TIEMPO ANTES DE","ANTES DE 10 DIAS"),"")</f>
        <v/>
      </c>
      <c r="E17" s="16" t="str">
        <f>IFERROR(GETPIVOTDATA("Tiempo estipulado",'P-TRANSP.'!$A$3,"MES",B17,"TIEMPO ANTES DE","DE 10 A 15 DIAS"),"")</f>
        <v/>
      </c>
      <c r="F17" s="16" t="str">
        <f>IFERROR(GETPIVOTDATA("Tiempo estipulado",'P-TRANSP.'!$A$3,"Respuesta ","Referida","MES",B17,"Cumplimiento","A TIEMPO"),"")</f>
        <v/>
      </c>
      <c r="G17" s="42"/>
    </row>
    <row r="18" spans="1:11" ht="15.75" thickBot="1" x14ac:dyDescent="0.3">
      <c r="A18" s="41"/>
      <c r="B18" s="15" t="str">
        <f>'DATA VALIDATION'!$L38</f>
        <v>Diciembre 2023</v>
      </c>
      <c r="C18" s="16" t="str">
        <f>IFERROR(GETPIVOTDATA("Tiempo estipulado",'P-TRANSP.'!$A$3,"MES",B18),"")</f>
        <v/>
      </c>
      <c r="D18" s="16" t="str">
        <f>IFERROR(GETPIVOTDATA("Tiempo estipulado",'P-TRANSP.'!$A$3,"MES",B18,"TIEMPO ANTES DE","ANTES DE 10 DIAS"),"")</f>
        <v/>
      </c>
      <c r="E18" s="16" t="str">
        <f>IFERROR(GETPIVOTDATA("Tiempo estipulado",'P-TRANSP.'!$A$3,"MES",B18,"TIEMPO ANTES DE","DE 10 A 15 DIAS"),"")</f>
        <v/>
      </c>
      <c r="F18" s="16" t="str">
        <f>IFERROR(GETPIVOTDATA("Tiempo estipulado",'P-TRANSP.'!$A$3,"Respuesta ","Referida","MES",B18,"Cumplimiento","A TIEMPO"),"")</f>
        <v/>
      </c>
      <c r="G18" s="42"/>
    </row>
    <row r="19" spans="1:11" ht="15.75" thickBot="1" x14ac:dyDescent="0.3">
      <c r="A19" s="41"/>
      <c r="B19" s="17" t="s">
        <v>35</v>
      </c>
      <c r="C19" s="18">
        <f>+SUM(C7:C18)</f>
        <v>81</v>
      </c>
      <c r="D19" s="18">
        <f>SUM(D7:D18)</f>
        <v>33</v>
      </c>
      <c r="E19" s="18">
        <f>SUM(E7:E18)</f>
        <v>29</v>
      </c>
      <c r="F19" s="19">
        <f>SUM(F7:F18)</f>
        <v>13</v>
      </c>
      <c r="G19" s="20">
        <f>SUM(G7:G18)</f>
        <v>6</v>
      </c>
    </row>
    <row r="20" spans="1:11" x14ac:dyDescent="0.25">
      <c r="A20" s="41"/>
      <c r="B20" s="24"/>
      <c r="C20" s="25"/>
      <c r="D20" s="25"/>
      <c r="E20" s="25"/>
      <c r="F20" s="26"/>
      <c r="G20" s="25"/>
    </row>
    <row r="21" spans="1:11" x14ac:dyDescent="0.25">
      <c r="B21" s="24"/>
      <c r="C21" s="25"/>
      <c r="D21" s="25"/>
      <c r="E21" s="25"/>
    </row>
    <row r="22" spans="1:11" x14ac:dyDescent="0.25">
      <c r="B22" s="24"/>
      <c r="C22" s="25"/>
      <c r="D22" s="25"/>
      <c r="E22" s="25"/>
      <c r="F22" s="37" t="s">
        <v>44</v>
      </c>
    </row>
    <row r="23" spans="1:11" x14ac:dyDescent="0.25">
      <c r="B23" s="24"/>
      <c r="C23" s="25"/>
      <c r="D23" s="25"/>
      <c r="E23" s="25"/>
      <c r="F23" s="27"/>
    </row>
    <row r="24" spans="1:11" x14ac:dyDescent="0.25">
      <c r="B24" s="24"/>
      <c r="C24" s="25"/>
      <c r="D24" s="25"/>
      <c r="E24" s="25"/>
      <c r="F24" s="27"/>
    </row>
    <row r="25" spans="1:11" x14ac:dyDescent="0.25">
      <c r="B25" s="24"/>
      <c r="C25" s="25"/>
      <c r="D25" s="25"/>
      <c r="E25" s="25"/>
      <c r="F25" s="27"/>
    </row>
    <row r="26" spans="1:11" x14ac:dyDescent="0.25">
      <c r="B26" s="24"/>
      <c r="C26" s="25"/>
      <c r="D26" s="25"/>
      <c r="E26" s="25"/>
      <c r="F26" s="27"/>
    </row>
    <row r="27" spans="1:11" x14ac:dyDescent="0.25">
      <c r="B27" s="24"/>
      <c r="C27" s="25"/>
      <c r="D27" s="25"/>
      <c r="E27" s="25"/>
      <c r="F27" s="27"/>
      <c r="G27" s="28" t="str">
        <f>IF($F$24=TRUE,B11,"")</f>
        <v/>
      </c>
      <c r="H27" s="28" t="str">
        <f>+IF($F$24=TRUE,D11,"")</f>
        <v/>
      </c>
      <c r="I27" s="28" t="str">
        <f>+IF($F$24=TRUE,E11,"")</f>
        <v/>
      </c>
      <c r="J27" s="28" t="str">
        <f>+IF($F$24=TRUE,F11,"")</f>
        <v/>
      </c>
      <c r="K27" s="28" t="str">
        <f>+IF($F$24=TRUE,G11,"")</f>
        <v/>
      </c>
    </row>
    <row r="28" spans="1:11" x14ac:dyDescent="0.25">
      <c r="B28" s="24"/>
      <c r="C28" s="25"/>
      <c r="D28" s="25"/>
      <c r="E28" s="25"/>
      <c r="F28" s="27"/>
      <c r="G28" s="28" t="str">
        <f>IF($F$24=TRUE,B12,"")</f>
        <v/>
      </c>
      <c r="H28" s="28" t="str">
        <f>+IF($F$24=TRUE,D12,"")</f>
        <v/>
      </c>
      <c r="I28" s="28" t="str">
        <f>+IF($F$24=TRUE,E12,"")</f>
        <v/>
      </c>
      <c r="J28" s="28" t="str">
        <f>+IF($F$24=TRUE,F12,"")</f>
        <v/>
      </c>
      <c r="K28" s="28" t="str">
        <f>+IF($F$24=TRUE,#REF!,"")</f>
        <v/>
      </c>
    </row>
    <row r="29" spans="1:11" x14ac:dyDescent="0.25">
      <c r="B29" s="24"/>
      <c r="C29" s="25"/>
      <c r="D29" s="25"/>
      <c r="E29" s="25"/>
      <c r="F29" s="27"/>
      <c r="G29" s="28" t="str">
        <f>IF($F$25=TRUE,B13,"")</f>
        <v/>
      </c>
      <c r="H29" s="28" t="str">
        <f t="shared" ref="H29:K31" si="0">+IF($F$25=TRUE,D13,"")</f>
        <v/>
      </c>
      <c r="I29" s="28" t="str">
        <f t="shared" si="0"/>
        <v/>
      </c>
      <c r="J29" s="28" t="str">
        <f t="shared" si="0"/>
        <v/>
      </c>
      <c r="K29" s="28" t="str">
        <f t="shared" si="0"/>
        <v/>
      </c>
    </row>
    <row r="30" spans="1:11" x14ac:dyDescent="0.25">
      <c r="B30" s="24"/>
      <c r="C30" s="25"/>
      <c r="D30" s="25"/>
      <c r="E30" s="25"/>
      <c r="F30" s="27"/>
      <c r="G30" s="28" t="str">
        <f>IF($F$25=TRUE,B14,"")</f>
        <v/>
      </c>
      <c r="H30" s="28" t="str">
        <f t="shared" si="0"/>
        <v/>
      </c>
      <c r="I30" s="28" t="str">
        <f t="shared" si="0"/>
        <v/>
      </c>
      <c r="J30" s="28" t="str">
        <f t="shared" si="0"/>
        <v/>
      </c>
      <c r="K30" s="28" t="str">
        <f t="shared" si="0"/>
        <v/>
      </c>
    </row>
    <row r="31" spans="1:11" x14ac:dyDescent="0.25">
      <c r="B31" s="24"/>
      <c r="C31" s="25"/>
      <c r="D31" s="25"/>
      <c r="E31" s="25"/>
      <c r="F31" s="27"/>
      <c r="G31" s="28" t="str">
        <f>IF($F$25=TRUE,B15,"")</f>
        <v/>
      </c>
      <c r="H31" s="28" t="str">
        <f t="shared" si="0"/>
        <v/>
      </c>
      <c r="I31" s="28" t="str">
        <f t="shared" si="0"/>
        <v/>
      </c>
      <c r="J31" s="28" t="str">
        <f t="shared" si="0"/>
        <v/>
      </c>
      <c r="K31" s="28" t="str">
        <f t="shared" si="0"/>
        <v/>
      </c>
    </row>
    <row r="32" spans="1:11" x14ac:dyDescent="0.25">
      <c r="B32" s="24"/>
      <c r="C32" s="25"/>
      <c r="D32" s="25"/>
      <c r="E32" s="25"/>
      <c r="F32" s="27"/>
      <c r="G32" s="28" t="str">
        <f>IF($F$26=TRUE,B16,"")</f>
        <v/>
      </c>
      <c r="H32" s="28" t="str">
        <f t="shared" ref="H32:K34" si="1">+IF($F$26=TRUE,D16,"")</f>
        <v/>
      </c>
      <c r="I32" s="28" t="str">
        <f t="shared" si="1"/>
        <v/>
      </c>
      <c r="J32" s="28" t="str">
        <f t="shared" si="1"/>
        <v/>
      </c>
      <c r="K32" s="28" t="str">
        <f t="shared" si="1"/>
        <v/>
      </c>
    </row>
    <row r="33" spans="2:11" x14ac:dyDescent="0.25">
      <c r="B33" s="24"/>
      <c r="C33" s="25"/>
      <c r="D33" s="25"/>
      <c r="E33" s="25"/>
      <c r="F33" s="27"/>
      <c r="G33" s="28" t="str">
        <f>IF($F$26=TRUE,B17,"")</f>
        <v/>
      </c>
      <c r="H33" s="28" t="str">
        <f t="shared" si="1"/>
        <v/>
      </c>
      <c r="I33" s="28" t="str">
        <f t="shared" si="1"/>
        <v/>
      </c>
      <c r="J33" s="28" t="str">
        <f t="shared" si="1"/>
        <v/>
      </c>
      <c r="K33" s="28" t="str">
        <f t="shared" si="1"/>
        <v/>
      </c>
    </row>
    <row r="34" spans="2:11" x14ac:dyDescent="0.25">
      <c r="B34" s="24"/>
      <c r="C34" s="25"/>
      <c r="D34" s="25"/>
      <c r="E34" s="25"/>
      <c r="F34" s="27"/>
      <c r="G34" s="28" t="str">
        <f>IF($F$26=TRUE,B18,"")</f>
        <v/>
      </c>
      <c r="H34" s="28" t="str">
        <f t="shared" si="1"/>
        <v/>
      </c>
      <c r="I34" s="28" t="str">
        <f t="shared" si="1"/>
        <v/>
      </c>
      <c r="J34" s="28" t="str">
        <f t="shared" si="1"/>
        <v/>
      </c>
      <c r="K34" s="28" t="str">
        <f t="shared" si="1"/>
        <v/>
      </c>
    </row>
    <row r="35" spans="2:11" x14ac:dyDescent="0.25">
      <c r="B35" s="24"/>
      <c r="C35" s="25"/>
      <c r="D35" s="25"/>
      <c r="E35" s="25"/>
      <c r="F35" s="27"/>
      <c r="G35" s="28"/>
    </row>
    <row r="36" spans="2:11" x14ac:dyDescent="0.25">
      <c r="B36" s="24"/>
      <c r="C36" s="25"/>
      <c r="D36" s="25"/>
      <c r="E36" s="25"/>
      <c r="F36" s="27"/>
      <c r="G36" s="28"/>
    </row>
    <row r="37" spans="2:11" x14ac:dyDescent="0.25">
      <c r="B37" s="24"/>
      <c r="C37" s="25"/>
      <c r="D37" s="25"/>
      <c r="E37" s="25"/>
      <c r="F37" s="27"/>
      <c r="G37" s="28"/>
    </row>
    <row r="38" spans="2:11" x14ac:dyDescent="0.25">
      <c r="B38" s="10"/>
      <c r="C38" s="10"/>
      <c r="D38" s="10"/>
      <c r="E38" s="10"/>
      <c r="F38" s="10"/>
      <c r="G38" s="10"/>
    </row>
    <row r="39" spans="2:11" x14ac:dyDescent="0.25">
      <c r="B39" s="24"/>
      <c r="C39" s="25"/>
      <c r="D39" s="25"/>
      <c r="E39" s="25"/>
      <c r="F39" s="26"/>
      <c r="G39" s="25"/>
    </row>
  </sheetData>
  <mergeCells count="2">
    <mergeCell ref="B2:G3"/>
    <mergeCell ref="C5:G5"/>
  </mergeCells>
  <dataValidations count="1">
    <dataValidation type="list" allowBlank="1" showInputMessage="1" showErrorMessage="1" sqref="B5" xr:uid="{00000000-0002-0000-0100-000000000000}">
      <formula1>ano_2</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6" r:id="rId4" name="Option Button 8">
              <controlPr defaultSize="0" autoFill="0" autoLine="0" autoPict="0">
                <anchor moveWithCells="1">
                  <from>
                    <xdr:col>5</xdr:col>
                    <xdr:colOff>0</xdr:colOff>
                    <xdr:row>21</xdr:row>
                    <xdr:rowOff>180975</xdr:rowOff>
                  </from>
                  <to>
                    <xdr:col>6</xdr:col>
                    <xdr:colOff>0</xdr:colOff>
                    <xdr:row>23</xdr:row>
                    <xdr:rowOff>19050</xdr:rowOff>
                  </to>
                </anchor>
              </controlPr>
            </control>
          </mc:Choice>
        </mc:AlternateContent>
        <mc:AlternateContent xmlns:mc="http://schemas.openxmlformats.org/markup-compatibility/2006">
          <mc:Choice Requires="x14">
            <control shapeId="2057" r:id="rId5" name="Option Button 9">
              <controlPr defaultSize="0" autoFill="0" autoLine="0" autoPict="0">
                <anchor moveWithCells="1">
                  <from>
                    <xdr:col>5</xdr:col>
                    <xdr:colOff>0</xdr:colOff>
                    <xdr:row>23</xdr:row>
                    <xdr:rowOff>0</xdr:rowOff>
                  </from>
                  <to>
                    <xdr:col>6</xdr:col>
                    <xdr:colOff>0</xdr:colOff>
                    <xdr:row>24</xdr:row>
                    <xdr:rowOff>28575</xdr:rowOff>
                  </to>
                </anchor>
              </controlPr>
            </control>
          </mc:Choice>
        </mc:AlternateContent>
        <mc:AlternateContent xmlns:mc="http://schemas.openxmlformats.org/markup-compatibility/2006">
          <mc:Choice Requires="x14">
            <control shapeId="2058" r:id="rId6" name="Option Button 10">
              <controlPr defaultSize="0" autoFill="0" autoLine="0" autoPict="0">
                <anchor moveWithCells="1">
                  <from>
                    <xdr:col>5</xdr:col>
                    <xdr:colOff>0</xdr:colOff>
                    <xdr:row>24</xdr:row>
                    <xdr:rowOff>0</xdr:rowOff>
                  </from>
                  <to>
                    <xdr:col>6</xdr:col>
                    <xdr:colOff>0</xdr:colOff>
                    <xdr:row>25</xdr:row>
                    <xdr:rowOff>28575</xdr:rowOff>
                  </to>
                </anchor>
              </controlPr>
            </control>
          </mc:Choice>
        </mc:AlternateContent>
        <mc:AlternateContent xmlns:mc="http://schemas.openxmlformats.org/markup-compatibility/2006">
          <mc:Choice Requires="x14">
            <control shapeId="2059" r:id="rId7" name="Option Button 11">
              <controlPr defaultSize="0" autoFill="0" autoLine="0" autoPict="0">
                <anchor moveWithCells="1">
                  <from>
                    <xdr:col>5</xdr:col>
                    <xdr:colOff>0</xdr:colOff>
                    <xdr:row>25</xdr:row>
                    <xdr:rowOff>0</xdr:rowOff>
                  </from>
                  <to>
                    <xdr:col>6</xdr:col>
                    <xdr:colOff>0</xdr:colOff>
                    <xdr:row>26</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948BA-1383-4AF1-AFE6-26B934033F69}">
  <dimension ref="A2:H11"/>
  <sheetViews>
    <sheetView workbookViewId="0">
      <selection activeCell="B16" sqref="B16"/>
    </sheetView>
  </sheetViews>
  <sheetFormatPr defaultRowHeight="15" x14ac:dyDescent="0.25"/>
  <cols>
    <col min="3" max="3" width="22.140625" bestFit="1" customWidth="1"/>
    <col min="4" max="5" width="18.140625" customWidth="1"/>
    <col min="6" max="6" width="15.85546875" customWidth="1"/>
    <col min="7" max="7" width="17.42578125" customWidth="1"/>
    <col min="8" max="8" width="14.85546875" customWidth="1"/>
  </cols>
  <sheetData>
    <row r="2" spans="1:8" x14ac:dyDescent="0.25">
      <c r="A2" t="s">
        <v>37</v>
      </c>
      <c r="B2" t="s">
        <v>28</v>
      </c>
      <c r="C2" t="s">
        <v>29</v>
      </c>
      <c r="D2" t="s">
        <v>31</v>
      </c>
      <c r="E2" t="s">
        <v>32</v>
      </c>
      <c r="F2" t="s">
        <v>33</v>
      </c>
      <c r="G2" t="s">
        <v>34</v>
      </c>
      <c r="H2" t="s">
        <v>104</v>
      </c>
    </row>
    <row r="3" spans="1:8" x14ac:dyDescent="0.25">
      <c r="A3" s="49">
        <v>2023</v>
      </c>
      <c r="B3" t="s">
        <v>101</v>
      </c>
      <c r="C3">
        <v>7</v>
      </c>
      <c r="D3">
        <v>6</v>
      </c>
      <c r="E3">
        <v>1</v>
      </c>
      <c r="F3">
        <v>0</v>
      </c>
      <c r="G3">
        <v>0</v>
      </c>
      <c r="H3">
        <v>0</v>
      </c>
    </row>
    <row r="4" spans="1:8" x14ac:dyDescent="0.25">
      <c r="A4" s="49">
        <v>2023</v>
      </c>
      <c r="B4" t="s">
        <v>102</v>
      </c>
      <c r="C4">
        <v>4</v>
      </c>
      <c r="D4">
        <v>1</v>
      </c>
      <c r="E4">
        <v>1</v>
      </c>
      <c r="F4">
        <v>0</v>
      </c>
      <c r="G4">
        <v>2</v>
      </c>
      <c r="H4">
        <v>0</v>
      </c>
    </row>
    <row r="5" spans="1:8" x14ac:dyDescent="0.25">
      <c r="A5" s="49">
        <v>2023</v>
      </c>
      <c r="B5" t="s">
        <v>103</v>
      </c>
      <c r="C5">
        <v>23</v>
      </c>
      <c r="D5">
        <v>12</v>
      </c>
      <c r="E5">
        <v>6</v>
      </c>
      <c r="F5">
        <v>5</v>
      </c>
      <c r="G5">
        <v>0</v>
      </c>
      <c r="H5">
        <v>0</v>
      </c>
    </row>
    <row r="6" spans="1:8" x14ac:dyDescent="0.25">
      <c r="A6" s="49">
        <v>2023</v>
      </c>
      <c r="B6" t="s">
        <v>17</v>
      </c>
      <c r="C6">
        <v>15</v>
      </c>
      <c r="D6">
        <v>7</v>
      </c>
      <c r="E6">
        <v>6</v>
      </c>
      <c r="F6">
        <v>1</v>
      </c>
      <c r="G6">
        <v>1</v>
      </c>
      <c r="H6">
        <v>0</v>
      </c>
    </row>
    <row r="7" spans="1:8" x14ac:dyDescent="0.25">
      <c r="A7" s="49">
        <v>2023</v>
      </c>
      <c r="B7" t="s">
        <v>18</v>
      </c>
      <c r="C7">
        <v>8</v>
      </c>
      <c r="D7">
        <v>3</v>
      </c>
      <c r="E7">
        <v>4</v>
      </c>
      <c r="F7">
        <v>1</v>
      </c>
      <c r="G7">
        <v>0</v>
      </c>
      <c r="H7">
        <v>0</v>
      </c>
    </row>
    <row r="8" spans="1:8" x14ac:dyDescent="0.25">
      <c r="A8" s="49">
        <v>2023</v>
      </c>
      <c r="B8" t="s">
        <v>19</v>
      </c>
      <c r="C8">
        <v>1</v>
      </c>
      <c r="D8">
        <v>0</v>
      </c>
      <c r="E8">
        <v>0</v>
      </c>
      <c r="F8">
        <v>1</v>
      </c>
      <c r="G8">
        <v>0</v>
      </c>
      <c r="H8">
        <v>0</v>
      </c>
    </row>
    <row r="9" spans="1:8" x14ac:dyDescent="0.25">
      <c r="A9" s="49">
        <v>2023</v>
      </c>
      <c r="B9" t="s">
        <v>20</v>
      </c>
      <c r="C9">
        <v>8</v>
      </c>
      <c r="D9">
        <v>1</v>
      </c>
      <c r="E9">
        <v>7</v>
      </c>
      <c r="F9">
        <v>0</v>
      </c>
      <c r="G9">
        <v>0</v>
      </c>
      <c r="H9">
        <v>0</v>
      </c>
    </row>
    <row r="10" spans="1:8" x14ac:dyDescent="0.25">
      <c r="A10" s="49">
        <v>2023</v>
      </c>
      <c r="B10" t="s">
        <v>105</v>
      </c>
      <c r="C10">
        <v>6</v>
      </c>
      <c r="D10">
        <v>0</v>
      </c>
      <c r="E10">
        <v>1</v>
      </c>
      <c r="F10">
        <v>4</v>
      </c>
      <c r="G10">
        <v>1</v>
      </c>
      <c r="H10">
        <v>0</v>
      </c>
    </row>
    <row r="11" spans="1:8" x14ac:dyDescent="0.25">
      <c r="A11" s="49">
        <v>2023</v>
      </c>
      <c r="B11" t="s">
        <v>106</v>
      </c>
      <c r="C11">
        <v>9</v>
      </c>
      <c r="D11">
        <v>3</v>
      </c>
      <c r="E11">
        <v>3</v>
      </c>
      <c r="F11">
        <v>1</v>
      </c>
      <c r="G11">
        <v>2</v>
      </c>
      <c r="H11">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U114"/>
  <sheetViews>
    <sheetView showGridLines="0" topLeftCell="A10" workbookViewId="0">
      <selection activeCell="I39" sqref="I39"/>
    </sheetView>
  </sheetViews>
  <sheetFormatPr defaultColWidth="9.140625" defaultRowHeight="15" x14ac:dyDescent="0.25"/>
  <cols>
    <col min="2" max="2" width="17.85546875" bestFit="1" customWidth="1"/>
    <col min="3" max="3" width="11.42578125" bestFit="1" customWidth="1"/>
    <col min="5" max="5" width="11.42578125" bestFit="1" customWidth="1"/>
    <col min="6" max="6" width="5" bestFit="1" customWidth="1"/>
    <col min="7" max="8" width="16" bestFit="1" customWidth="1"/>
    <col min="9" max="9" width="22.140625" bestFit="1" customWidth="1"/>
    <col min="10" max="10" width="17.7109375" customWidth="1"/>
    <col min="11" max="11" width="15.85546875" bestFit="1" customWidth="1"/>
    <col min="12" max="12" width="16" bestFit="1" customWidth="1"/>
    <col min="13" max="13" width="12.7109375" bestFit="1" customWidth="1"/>
    <col min="15" max="15" width="62" bestFit="1" customWidth="1"/>
    <col min="21" max="21" width="26.7109375" customWidth="1"/>
  </cols>
  <sheetData>
    <row r="3" spans="2:21" ht="15.75" thickBot="1" x14ac:dyDescent="0.3"/>
    <row r="4" spans="2:21" ht="28.5" thickBot="1" x14ac:dyDescent="0.3">
      <c r="U4" s="22" t="s">
        <v>11</v>
      </c>
    </row>
    <row r="5" spans="2:21" x14ac:dyDescent="0.25">
      <c r="B5" s="53" t="s">
        <v>85</v>
      </c>
      <c r="C5" s="53"/>
      <c r="D5" s="29"/>
      <c r="E5" s="30">
        <v>41640</v>
      </c>
      <c r="H5" s="28">
        <v>3</v>
      </c>
      <c r="U5" s="46">
        <v>42736</v>
      </c>
    </row>
    <row r="6" spans="2:21" ht="45" x14ac:dyDescent="0.25">
      <c r="B6" s="40" t="s">
        <v>0</v>
      </c>
      <c r="C6" s="40">
        <v>15</v>
      </c>
      <c r="E6" s="31">
        <v>44196</v>
      </c>
      <c r="H6" s="35" t="s">
        <v>12</v>
      </c>
      <c r="I6" s="35" t="s">
        <v>29</v>
      </c>
      <c r="J6" s="36" t="s">
        <v>31</v>
      </c>
      <c r="K6" s="36" t="s">
        <v>32</v>
      </c>
      <c r="L6" s="36" t="s">
        <v>33</v>
      </c>
      <c r="M6" s="36" t="s">
        <v>34</v>
      </c>
      <c r="O6" s="39" t="s">
        <v>49</v>
      </c>
      <c r="P6" s="39" t="s">
        <v>50</v>
      </c>
      <c r="U6" s="46">
        <v>42744</v>
      </c>
    </row>
    <row r="7" spans="2:21" x14ac:dyDescent="0.25">
      <c r="B7" s="40" t="s">
        <v>2</v>
      </c>
      <c r="C7" s="40">
        <v>3</v>
      </c>
      <c r="E7" s="32"/>
      <c r="H7" s="28" t="str">
        <f>IF($H$5=1,INDEX($L$27:$L$38,1,0),IF($H$5=2,INDEX($L$27:$L$38,4,0),IF($H$5=3,INDEX($L$27:$L$38,7,0),IF($H$5=4,INDEX($L$27:$L$38,10,0)))))</f>
        <v>Julio 2023</v>
      </c>
      <c r="I7" s="28">
        <f>VLOOKUP($H7,TRANSPARENCIA!$B$6:$G$18,2,FALSE)</f>
        <v>8</v>
      </c>
      <c r="J7" s="28">
        <f>VLOOKUP($H7,TRANSPARENCIA!$B$6:$G$18,3,FALSE)</f>
        <v>1</v>
      </c>
      <c r="K7" s="28">
        <f>VLOOKUP($H7,TRANSPARENCIA!$B$6:$G$18,4,FALSE)</f>
        <v>7</v>
      </c>
      <c r="L7" s="28">
        <f>VLOOKUP($H7,TRANSPARENCIA!$B$6:$G$18,5,FALSE)</f>
        <v>0</v>
      </c>
      <c r="M7" s="28">
        <f>VLOOKUP($H7,TRANSPARENCIA!$B$6:$G$18,6,FALSE)</f>
        <v>0</v>
      </c>
      <c r="O7" s="23" t="s">
        <v>2</v>
      </c>
      <c r="P7" s="23" t="s">
        <v>73</v>
      </c>
      <c r="U7" s="46">
        <v>42756</v>
      </c>
    </row>
    <row r="8" spans="2:21" x14ac:dyDescent="0.25">
      <c r="B8" s="40" t="s">
        <v>13</v>
      </c>
      <c r="C8" s="40">
        <v>3</v>
      </c>
      <c r="E8" s="32"/>
      <c r="H8" s="28" t="str">
        <f>IF($H$5=1,INDEX($L$27:$L$38,2,0),IF($H$5=2,INDEX($L$27:$L$38,5,0),IF($H$5=3,INDEX($L$27:$L$38,8,0),IF($H$5=4,INDEX($L$27:$L$38,11,0)))))</f>
        <v>Agosto 2023</v>
      </c>
      <c r="I8" s="28">
        <f>VLOOKUP($H8,TRANSPARENCIA!$B$6:$G$18,2,FALSE)</f>
        <v>6</v>
      </c>
      <c r="J8" s="28">
        <f>VLOOKUP($H8,TRANSPARENCIA!$B$6:$G$18,3,FALSE)</f>
        <v>0</v>
      </c>
      <c r="K8" s="28">
        <f>VLOOKUP($H8,TRANSPARENCIA!$B$6:$G$18,4,FALSE)</f>
        <v>1</v>
      </c>
      <c r="L8" s="28">
        <f>VLOOKUP($H8,TRANSPARENCIA!$B$6:$G$18,5,FALSE)</f>
        <v>4</v>
      </c>
      <c r="M8" s="28">
        <f>VLOOKUP($H8,TRANSPARENCIA!$B$6:$G$18,6,FALSE)</f>
        <v>1</v>
      </c>
      <c r="O8" s="23" t="s">
        <v>0</v>
      </c>
      <c r="P8" s="23" t="s">
        <v>47</v>
      </c>
      <c r="U8" s="46">
        <v>42765</v>
      </c>
    </row>
    <row r="9" spans="2:21" x14ac:dyDescent="0.25">
      <c r="B9" s="40" t="s">
        <v>3</v>
      </c>
      <c r="C9" s="40">
        <v>5</v>
      </c>
      <c r="E9" s="32"/>
      <c r="H9" s="28" t="str">
        <f>IF($H$5=1,INDEX($L$27:$L$38,3,0),IF($H$5=2,INDEX($L$27:$L$38,6,0),IF($H$5=3,INDEX($L$27:$L$38,9,0),IF($H$5=4,INDEX($L$27:$L$38,12,0)))))</f>
        <v>Septiembre 2023</v>
      </c>
      <c r="I9" s="28">
        <f>VLOOKUP($H9,TRANSPARENCIA!$B$6:$G$18,2,FALSE)</f>
        <v>9</v>
      </c>
      <c r="J9" s="28">
        <f>VLOOKUP($H9,TRANSPARENCIA!$B$6:$G$18,3,FALSE)</f>
        <v>3</v>
      </c>
      <c r="K9" s="28">
        <f>VLOOKUP($H9,TRANSPARENCIA!$B$6:$G$18,4,FALSE)</f>
        <v>3</v>
      </c>
      <c r="L9" s="28">
        <f>VLOOKUP($H9,TRANSPARENCIA!$B$6:$G$18,5,FALSE)</f>
        <v>1</v>
      </c>
      <c r="M9" s="28">
        <f>VLOOKUP($H9,TRANSPARENCIA!$B$6:$G$18,6,FALSE)</f>
        <v>2</v>
      </c>
      <c r="O9" s="23" t="s">
        <v>1</v>
      </c>
      <c r="P9" s="23" t="s">
        <v>48</v>
      </c>
      <c r="U9" s="46">
        <v>42762</v>
      </c>
    </row>
    <row r="10" spans="2:21" x14ac:dyDescent="0.25">
      <c r="B10" s="40" t="s">
        <v>92</v>
      </c>
      <c r="C10" s="40">
        <v>5</v>
      </c>
      <c r="E10" s="32"/>
      <c r="H10" s="28" t="str">
        <f>IF(TRANSPARENCIA!$F$24=TRUE,TRANSPARENCIA!B10,"")</f>
        <v/>
      </c>
      <c r="I10" s="28" t="str">
        <f>+IF(TRANSPARENCIA!$F$24=TRUE,TRANSPARENCIA!C10,"")</f>
        <v/>
      </c>
      <c r="J10" s="28" t="str">
        <f>+IF(TRANSPARENCIA!$F$24=TRUE,TRANSPARENCIA!D10,"")</f>
        <v/>
      </c>
      <c r="K10" s="28" t="str">
        <f>+IF(TRANSPARENCIA!$F$24=TRUE,TRANSPARENCIA!E10,"")</f>
        <v/>
      </c>
      <c r="L10" s="28" t="str">
        <f>+IF(TRANSPARENCIA!$F$24=TRUE,TRANSPARENCIA!F10,"")</f>
        <v/>
      </c>
      <c r="M10" s="28" t="str">
        <f>+IF(TRANSPARENCIA!$F$24=TRUE,TRANSPARENCIA!G10,"")</f>
        <v/>
      </c>
      <c r="O10" s="23" t="s">
        <v>3</v>
      </c>
      <c r="P10" s="23" t="s">
        <v>48</v>
      </c>
      <c r="U10" s="46">
        <v>42838</v>
      </c>
    </row>
    <row r="11" spans="2:21" x14ac:dyDescent="0.25">
      <c r="B11" s="40" t="s">
        <v>51</v>
      </c>
      <c r="C11" s="40">
        <v>5</v>
      </c>
      <c r="E11" s="32"/>
      <c r="O11" s="23" t="s">
        <v>46</v>
      </c>
      <c r="P11" s="23" t="s">
        <v>47</v>
      </c>
      <c r="U11" s="46">
        <v>42839</v>
      </c>
    </row>
    <row r="12" spans="2:21" x14ac:dyDescent="0.25">
      <c r="B12" s="40" t="s">
        <v>83</v>
      </c>
      <c r="C12" s="40">
        <v>5</v>
      </c>
      <c r="E12" s="32"/>
      <c r="U12" s="46">
        <v>42856</v>
      </c>
    </row>
    <row r="13" spans="2:21" x14ac:dyDescent="0.25">
      <c r="B13" s="40" t="s">
        <v>77</v>
      </c>
      <c r="C13" s="40">
        <v>5</v>
      </c>
      <c r="D13" s="33"/>
      <c r="E13" s="34"/>
      <c r="U13" s="46">
        <v>42901</v>
      </c>
    </row>
    <row r="14" spans="2:21" x14ac:dyDescent="0.25">
      <c r="B14" s="40" t="s">
        <v>74</v>
      </c>
      <c r="C14" s="40">
        <v>5</v>
      </c>
      <c r="U14" s="46"/>
    </row>
    <row r="15" spans="2:21" x14ac:dyDescent="0.25">
      <c r="B15" s="40" t="s">
        <v>79</v>
      </c>
      <c r="C15" s="40">
        <v>5</v>
      </c>
      <c r="U15" s="46"/>
    </row>
    <row r="16" spans="2:21" x14ac:dyDescent="0.25">
      <c r="B16" s="40" t="s">
        <v>80</v>
      </c>
      <c r="C16" s="40">
        <v>5</v>
      </c>
      <c r="U16" s="46"/>
    </row>
    <row r="17" spans="2:21" x14ac:dyDescent="0.25">
      <c r="B17" s="40" t="s">
        <v>78</v>
      </c>
      <c r="C17" s="40">
        <v>5</v>
      </c>
      <c r="U17" s="46"/>
    </row>
    <row r="18" spans="2:21" x14ac:dyDescent="0.25">
      <c r="B18" s="40" t="s">
        <v>81</v>
      </c>
      <c r="C18" s="40">
        <v>5</v>
      </c>
      <c r="U18" s="46"/>
    </row>
    <row r="19" spans="2:21" x14ac:dyDescent="0.25">
      <c r="B19" s="40" t="s">
        <v>76</v>
      </c>
      <c r="C19" s="40">
        <v>5</v>
      </c>
      <c r="U19" s="46"/>
    </row>
    <row r="20" spans="2:21" x14ac:dyDescent="0.25">
      <c r="B20" s="40" t="s">
        <v>75</v>
      </c>
      <c r="C20" s="40">
        <v>5</v>
      </c>
      <c r="U20" s="46">
        <v>42963</v>
      </c>
    </row>
    <row r="21" spans="2:21" x14ac:dyDescent="0.25">
      <c r="B21" s="40" t="s">
        <v>84</v>
      </c>
      <c r="C21" s="40">
        <v>5</v>
      </c>
      <c r="U21" s="46">
        <v>43002</v>
      </c>
    </row>
    <row r="22" spans="2:21" x14ac:dyDescent="0.25">
      <c r="B22" s="40" t="s">
        <v>82</v>
      </c>
      <c r="C22" s="40">
        <v>5</v>
      </c>
      <c r="U22" s="46">
        <v>43045</v>
      </c>
    </row>
    <row r="23" spans="2:21" x14ac:dyDescent="0.25">
      <c r="U23" s="46">
        <v>43094</v>
      </c>
    </row>
    <row r="24" spans="2:21" x14ac:dyDescent="0.25">
      <c r="B24" t="s">
        <v>9</v>
      </c>
      <c r="U24" s="46">
        <v>43102</v>
      </c>
    </row>
    <row r="25" spans="2:21" x14ac:dyDescent="0.25">
      <c r="B25" s="1">
        <v>41760</v>
      </c>
      <c r="C25" t="s">
        <v>10</v>
      </c>
      <c r="L25">
        <f>+TRANSPARENCIA!B5</f>
        <v>2023</v>
      </c>
      <c r="O25" s="48" t="s">
        <v>86</v>
      </c>
      <c r="U25" s="46">
        <v>43106</v>
      </c>
    </row>
    <row r="26" spans="2:21" x14ac:dyDescent="0.25">
      <c r="E26" s="9" t="s">
        <v>36</v>
      </c>
      <c r="F26" s="9" t="s">
        <v>37</v>
      </c>
      <c r="G26" s="9" t="s">
        <v>38</v>
      </c>
      <c r="I26" s="9" t="s">
        <v>37</v>
      </c>
      <c r="O26" s="6" t="s">
        <v>59</v>
      </c>
      <c r="U26" s="46">
        <v>43121</v>
      </c>
    </row>
    <row r="27" spans="2:21" x14ac:dyDescent="0.25">
      <c r="E27" t="s">
        <v>14</v>
      </c>
      <c r="F27">
        <v>2014</v>
      </c>
      <c r="G27" t="str">
        <f>E27&amp;" "&amp;F27</f>
        <v>Enero  2014</v>
      </c>
      <c r="I27">
        <v>2014</v>
      </c>
      <c r="L27" t="str">
        <f>+E27&amp;" "&amp;$L$25</f>
        <v>Enero  2023</v>
      </c>
      <c r="O27" s="6" t="s">
        <v>60</v>
      </c>
      <c r="U27" s="46">
        <v>43129</v>
      </c>
    </row>
    <row r="28" spans="2:21" x14ac:dyDescent="0.25">
      <c r="B28">
        <v>1</v>
      </c>
      <c r="C28" t="s">
        <v>14</v>
      </c>
      <c r="E28" t="s">
        <v>15</v>
      </c>
      <c r="F28">
        <v>2014</v>
      </c>
      <c r="G28" t="str">
        <f t="shared" ref="G28:G91" si="0">E28&amp;" "&amp;F28</f>
        <v>Febrero 2014</v>
      </c>
      <c r="I28">
        <v>2015</v>
      </c>
      <c r="L28" t="str">
        <f t="shared" ref="L28:L38" si="1">+E28&amp;" "&amp;$L$25</f>
        <v>Febrero 2023</v>
      </c>
      <c r="O28" s="6" t="s">
        <v>72</v>
      </c>
      <c r="U28" s="46">
        <v>43158</v>
      </c>
    </row>
    <row r="29" spans="2:21" x14ac:dyDescent="0.25">
      <c r="B29">
        <v>2</v>
      </c>
      <c r="C29" t="s">
        <v>15</v>
      </c>
      <c r="E29" t="s">
        <v>16</v>
      </c>
      <c r="F29">
        <v>2014</v>
      </c>
      <c r="G29" t="str">
        <f t="shared" si="0"/>
        <v>Marzo 2014</v>
      </c>
      <c r="I29">
        <v>2016</v>
      </c>
      <c r="L29" t="str">
        <f t="shared" si="1"/>
        <v>Marzo 2023</v>
      </c>
      <c r="O29" s="6" t="s">
        <v>61</v>
      </c>
      <c r="U29" s="46">
        <v>43188</v>
      </c>
    </row>
    <row r="30" spans="2:21" x14ac:dyDescent="0.25">
      <c r="B30">
        <v>3</v>
      </c>
      <c r="C30" t="s">
        <v>16</v>
      </c>
      <c r="E30" t="s">
        <v>17</v>
      </c>
      <c r="F30">
        <v>2014</v>
      </c>
      <c r="G30" t="str">
        <f t="shared" si="0"/>
        <v>Abril 2014</v>
      </c>
      <c r="I30">
        <v>2017</v>
      </c>
      <c r="L30" t="str">
        <f t="shared" si="1"/>
        <v>Abril 2023</v>
      </c>
      <c r="O30" s="6" t="s">
        <v>62</v>
      </c>
      <c r="U30" s="46">
        <v>43189</v>
      </c>
    </row>
    <row r="31" spans="2:21" x14ac:dyDescent="0.25">
      <c r="B31">
        <v>4</v>
      </c>
      <c r="C31" t="s">
        <v>17</v>
      </c>
      <c r="E31" t="s">
        <v>18</v>
      </c>
      <c r="F31">
        <v>2014</v>
      </c>
      <c r="G31" t="str">
        <f t="shared" si="0"/>
        <v>Mayo 2014</v>
      </c>
      <c r="I31">
        <v>2018</v>
      </c>
      <c r="L31" t="str">
        <f t="shared" si="1"/>
        <v>Mayo 2023</v>
      </c>
      <c r="O31" s="38" t="s">
        <v>63</v>
      </c>
      <c r="U31" s="46">
        <v>43220</v>
      </c>
    </row>
    <row r="32" spans="2:21" x14ac:dyDescent="0.25">
      <c r="B32">
        <v>5</v>
      </c>
      <c r="C32" t="s">
        <v>18</v>
      </c>
      <c r="E32" t="s">
        <v>19</v>
      </c>
      <c r="F32">
        <v>2014</v>
      </c>
      <c r="G32" t="str">
        <f t="shared" si="0"/>
        <v>Junio 2014</v>
      </c>
      <c r="I32">
        <v>2019</v>
      </c>
      <c r="L32" t="str">
        <f t="shared" si="1"/>
        <v>Junio 2023</v>
      </c>
      <c r="O32" s="6" t="s">
        <v>67</v>
      </c>
      <c r="U32" s="46">
        <v>43251</v>
      </c>
    </row>
    <row r="33" spans="2:21" x14ac:dyDescent="0.25">
      <c r="B33">
        <v>6</v>
      </c>
      <c r="C33" t="s">
        <v>19</v>
      </c>
      <c r="E33" t="s">
        <v>20</v>
      </c>
      <c r="F33">
        <v>2014</v>
      </c>
      <c r="G33" t="str">
        <f t="shared" si="0"/>
        <v>Julio 2014</v>
      </c>
      <c r="I33">
        <v>2020</v>
      </c>
      <c r="L33" t="str">
        <f t="shared" si="1"/>
        <v>Julio 2023</v>
      </c>
      <c r="O33" s="6" t="s">
        <v>64</v>
      </c>
      <c r="R33" s="45" t="s">
        <v>58</v>
      </c>
      <c r="U33" s="46">
        <v>43328</v>
      </c>
    </row>
    <row r="34" spans="2:21" x14ac:dyDescent="0.25">
      <c r="B34">
        <v>7</v>
      </c>
      <c r="C34" t="s">
        <v>20</v>
      </c>
      <c r="E34" t="s">
        <v>21</v>
      </c>
      <c r="F34">
        <v>2014</v>
      </c>
      <c r="G34" t="str">
        <f t="shared" si="0"/>
        <v>Agosto 2014</v>
      </c>
      <c r="I34">
        <v>2021</v>
      </c>
      <c r="L34" t="str">
        <f t="shared" si="1"/>
        <v>Agosto 2023</v>
      </c>
      <c r="O34" s="6" t="s">
        <v>65</v>
      </c>
      <c r="R34" s="6" t="s">
        <v>59</v>
      </c>
      <c r="U34" s="47">
        <v>43367</v>
      </c>
    </row>
    <row r="35" spans="2:21" x14ac:dyDescent="0.25">
      <c r="B35">
        <v>8</v>
      </c>
      <c r="C35" t="s">
        <v>21</v>
      </c>
      <c r="E35" t="s">
        <v>22</v>
      </c>
      <c r="F35">
        <v>2014</v>
      </c>
      <c r="G35" t="str">
        <f t="shared" si="0"/>
        <v>Septiembre 2014</v>
      </c>
      <c r="I35">
        <v>2022</v>
      </c>
      <c r="L35" t="str">
        <f t="shared" si="1"/>
        <v>Septiembre 2023</v>
      </c>
      <c r="O35" s="6" t="s">
        <v>66</v>
      </c>
      <c r="R35" s="6" t="s">
        <v>60</v>
      </c>
      <c r="U35" s="46">
        <v>43409</v>
      </c>
    </row>
    <row r="36" spans="2:21" x14ac:dyDescent="0.25">
      <c r="B36">
        <v>9</v>
      </c>
      <c r="C36" t="s">
        <v>22</v>
      </c>
      <c r="E36" t="s">
        <v>23</v>
      </c>
      <c r="F36">
        <v>2014</v>
      </c>
      <c r="G36" t="str">
        <f t="shared" si="0"/>
        <v>Octubre 2014</v>
      </c>
      <c r="I36">
        <v>2023</v>
      </c>
      <c r="L36" t="str">
        <f t="shared" si="1"/>
        <v>Octubre 2023</v>
      </c>
      <c r="O36" s="6" t="s">
        <v>68</v>
      </c>
      <c r="R36" s="6" t="s">
        <v>72</v>
      </c>
      <c r="U36" s="46">
        <v>43458</v>
      </c>
    </row>
    <row r="37" spans="2:21" x14ac:dyDescent="0.25">
      <c r="B37">
        <v>10</v>
      </c>
      <c r="C37" t="s">
        <v>23</v>
      </c>
      <c r="E37" t="s">
        <v>24</v>
      </c>
      <c r="F37">
        <v>2014</v>
      </c>
      <c r="G37" t="str">
        <f t="shared" si="0"/>
        <v>Noviembre 2014</v>
      </c>
      <c r="I37">
        <v>2024</v>
      </c>
      <c r="L37" t="str">
        <f t="shared" si="1"/>
        <v>Noviembre 2023</v>
      </c>
      <c r="O37" s="6" t="s">
        <v>69</v>
      </c>
      <c r="R37" s="6" t="s">
        <v>61</v>
      </c>
      <c r="U37" s="46">
        <v>43459</v>
      </c>
    </row>
    <row r="38" spans="2:21" x14ac:dyDescent="0.25">
      <c r="B38">
        <v>11</v>
      </c>
      <c r="C38" t="s">
        <v>24</v>
      </c>
      <c r="E38" t="s">
        <v>25</v>
      </c>
      <c r="F38">
        <v>2014</v>
      </c>
      <c r="G38" t="str">
        <f t="shared" si="0"/>
        <v>Diciembre 2014</v>
      </c>
      <c r="I38">
        <v>2025</v>
      </c>
      <c r="L38" t="str">
        <f t="shared" si="1"/>
        <v>Diciembre 2023</v>
      </c>
      <c r="O38" s="6" t="s">
        <v>70</v>
      </c>
      <c r="R38" s="6" t="s">
        <v>62</v>
      </c>
      <c r="U38" s="46">
        <v>43465</v>
      </c>
    </row>
    <row r="39" spans="2:21" x14ac:dyDescent="0.25">
      <c r="B39">
        <v>12</v>
      </c>
      <c r="C39" t="s">
        <v>25</v>
      </c>
      <c r="E39" t="s">
        <v>14</v>
      </c>
      <c r="F39">
        <v>2015</v>
      </c>
      <c r="G39" t="str">
        <f t="shared" si="0"/>
        <v>Enero  2015</v>
      </c>
      <c r="O39" t="s">
        <v>71</v>
      </c>
      <c r="R39" s="44"/>
      <c r="U39" s="46">
        <v>43466</v>
      </c>
    </row>
    <row r="40" spans="2:21" x14ac:dyDescent="0.25">
      <c r="E40" t="s">
        <v>15</v>
      </c>
      <c r="F40">
        <v>2015</v>
      </c>
      <c r="G40" t="str">
        <f t="shared" si="0"/>
        <v>Febrero 2015</v>
      </c>
      <c r="O40" s="6" t="s">
        <v>88</v>
      </c>
      <c r="R40" s="38" t="s">
        <v>56</v>
      </c>
      <c r="U40" s="46">
        <v>43471</v>
      </c>
    </row>
    <row r="41" spans="2:21" x14ac:dyDescent="0.25">
      <c r="E41" t="s">
        <v>16</v>
      </c>
      <c r="F41">
        <v>2015</v>
      </c>
      <c r="G41" t="str">
        <f t="shared" si="0"/>
        <v>Marzo 2015</v>
      </c>
      <c r="R41" s="38" t="s">
        <v>63</v>
      </c>
      <c r="U41" s="46">
        <v>43486</v>
      </c>
    </row>
    <row r="42" spans="2:21" x14ac:dyDescent="0.25">
      <c r="E42" t="s">
        <v>17</v>
      </c>
      <c r="F42">
        <v>2015</v>
      </c>
      <c r="G42" t="str">
        <f t="shared" si="0"/>
        <v>Abril 2015</v>
      </c>
      <c r="R42" s="6" t="s">
        <v>67</v>
      </c>
      <c r="U42" s="46">
        <v>43491</v>
      </c>
    </row>
    <row r="43" spans="2:21" x14ac:dyDescent="0.25">
      <c r="E43" t="s">
        <v>18</v>
      </c>
      <c r="F43">
        <v>2015</v>
      </c>
      <c r="G43" t="str">
        <f t="shared" si="0"/>
        <v>Mayo 2015</v>
      </c>
      <c r="O43" s="48" t="s">
        <v>91</v>
      </c>
      <c r="R43" s="6" t="s">
        <v>64</v>
      </c>
      <c r="U43" s="46"/>
    </row>
    <row r="44" spans="2:21" x14ac:dyDescent="0.25">
      <c r="E44" t="s">
        <v>19</v>
      </c>
      <c r="F44">
        <v>2015</v>
      </c>
      <c r="G44" t="str">
        <f t="shared" si="0"/>
        <v>Junio 2015</v>
      </c>
      <c r="O44" t="s">
        <v>89</v>
      </c>
      <c r="R44" s="6" t="s">
        <v>65</v>
      </c>
      <c r="U44" s="46"/>
    </row>
    <row r="45" spans="2:21" x14ac:dyDescent="0.25">
      <c r="E45" t="s">
        <v>20</v>
      </c>
      <c r="F45">
        <v>2015</v>
      </c>
      <c r="G45" t="str">
        <f t="shared" si="0"/>
        <v>Julio 2015</v>
      </c>
      <c r="O45" t="s">
        <v>13</v>
      </c>
      <c r="R45" s="6" t="s">
        <v>66</v>
      </c>
      <c r="U45" s="46"/>
    </row>
    <row r="46" spans="2:21" x14ac:dyDescent="0.25">
      <c r="E46" t="s">
        <v>21</v>
      </c>
      <c r="F46">
        <v>2015</v>
      </c>
      <c r="G46" t="str">
        <f t="shared" si="0"/>
        <v>Agosto 2015</v>
      </c>
      <c r="O46" t="s">
        <v>90</v>
      </c>
      <c r="R46" s="6"/>
      <c r="U46" s="46"/>
    </row>
    <row r="47" spans="2:21" x14ac:dyDescent="0.25">
      <c r="E47" t="s">
        <v>22</v>
      </c>
      <c r="F47">
        <v>2015</v>
      </c>
      <c r="G47" t="str">
        <f t="shared" si="0"/>
        <v>Septiembre 2015</v>
      </c>
      <c r="O47" t="s">
        <v>4</v>
      </c>
      <c r="R47" s="6" t="s">
        <v>57</v>
      </c>
      <c r="U47" s="46"/>
    </row>
    <row r="48" spans="2:21" x14ac:dyDescent="0.25">
      <c r="E48" t="s">
        <v>23</v>
      </c>
      <c r="F48">
        <v>2015</v>
      </c>
      <c r="G48" t="str">
        <f t="shared" si="0"/>
        <v>Octubre 2015</v>
      </c>
      <c r="R48" s="6" t="s">
        <v>68</v>
      </c>
      <c r="U48" s="46"/>
    </row>
    <row r="49" spans="5:18" x14ac:dyDescent="0.25">
      <c r="E49" t="s">
        <v>24</v>
      </c>
      <c r="F49">
        <v>2015</v>
      </c>
      <c r="G49" t="str">
        <f t="shared" si="0"/>
        <v>Noviembre 2015</v>
      </c>
      <c r="R49" s="6" t="s">
        <v>69</v>
      </c>
    </row>
    <row r="50" spans="5:18" x14ac:dyDescent="0.25">
      <c r="E50" t="s">
        <v>25</v>
      </c>
      <c r="F50">
        <v>2015</v>
      </c>
      <c r="G50" t="str">
        <f t="shared" si="0"/>
        <v>Diciembre 2015</v>
      </c>
      <c r="R50" s="6" t="s">
        <v>70</v>
      </c>
    </row>
    <row r="51" spans="5:18" x14ac:dyDescent="0.25">
      <c r="E51" t="s">
        <v>14</v>
      </c>
      <c r="F51">
        <v>2016</v>
      </c>
      <c r="G51" t="str">
        <f t="shared" si="0"/>
        <v>Enero  2016</v>
      </c>
      <c r="R51" t="s">
        <v>71</v>
      </c>
    </row>
    <row r="52" spans="5:18" x14ac:dyDescent="0.25">
      <c r="E52" t="s">
        <v>15</v>
      </c>
      <c r="F52">
        <v>2016</v>
      </c>
      <c r="G52" t="str">
        <f t="shared" si="0"/>
        <v>Febrero 2016</v>
      </c>
    </row>
    <row r="53" spans="5:18" x14ac:dyDescent="0.25">
      <c r="E53" t="s">
        <v>16</v>
      </c>
      <c r="F53">
        <v>2016</v>
      </c>
      <c r="G53" t="str">
        <f t="shared" si="0"/>
        <v>Marzo 2016</v>
      </c>
    </row>
    <row r="54" spans="5:18" x14ac:dyDescent="0.25">
      <c r="E54" t="s">
        <v>17</v>
      </c>
      <c r="F54">
        <v>2016</v>
      </c>
      <c r="G54" t="str">
        <f t="shared" si="0"/>
        <v>Abril 2016</v>
      </c>
    </row>
    <row r="55" spans="5:18" x14ac:dyDescent="0.25">
      <c r="E55" t="s">
        <v>18</v>
      </c>
      <c r="F55">
        <v>2016</v>
      </c>
      <c r="G55" t="str">
        <f t="shared" si="0"/>
        <v>Mayo 2016</v>
      </c>
    </row>
    <row r="56" spans="5:18" x14ac:dyDescent="0.25">
      <c r="E56" t="s">
        <v>19</v>
      </c>
      <c r="F56">
        <v>2016</v>
      </c>
      <c r="G56" t="str">
        <f t="shared" si="0"/>
        <v>Junio 2016</v>
      </c>
    </row>
    <row r="57" spans="5:18" x14ac:dyDescent="0.25">
      <c r="E57" t="s">
        <v>20</v>
      </c>
      <c r="F57">
        <v>2016</v>
      </c>
      <c r="G57" t="str">
        <f t="shared" si="0"/>
        <v>Julio 2016</v>
      </c>
    </row>
    <row r="58" spans="5:18" x14ac:dyDescent="0.25">
      <c r="E58" t="s">
        <v>21</v>
      </c>
      <c r="F58">
        <v>2016</v>
      </c>
      <c r="G58" t="str">
        <f t="shared" si="0"/>
        <v>Agosto 2016</v>
      </c>
    </row>
    <row r="59" spans="5:18" x14ac:dyDescent="0.25">
      <c r="E59" t="s">
        <v>22</v>
      </c>
      <c r="F59">
        <v>2016</v>
      </c>
      <c r="G59" t="str">
        <f t="shared" si="0"/>
        <v>Septiembre 2016</v>
      </c>
    </row>
    <row r="60" spans="5:18" x14ac:dyDescent="0.25">
      <c r="E60" t="s">
        <v>23</v>
      </c>
      <c r="F60">
        <v>2016</v>
      </c>
      <c r="G60" t="str">
        <f t="shared" si="0"/>
        <v>Octubre 2016</v>
      </c>
    </row>
    <row r="61" spans="5:18" x14ac:dyDescent="0.25">
      <c r="E61" t="s">
        <v>24</v>
      </c>
      <c r="F61">
        <v>2016</v>
      </c>
      <c r="G61" t="str">
        <f t="shared" si="0"/>
        <v>Noviembre 2016</v>
      </c>
    </row>
    <row r="62" spans="5:18" x14ac:dyDescent="0.25">
      <c r="E62" t="s">
        <v>25</v>
      </c>
      <c r="F62">
        <v>2016</v>
      </c>
      <c r="G62" t="str">
        <f t="shared" si="0"/>
        <v>Diciembre 2016</v>
      </c>
    </row>
    <row r="63" spans="5:18" x14ac:dyDescent="0.25">
      <c r="E63" t="s">
        <v>14</v>
      </c>
      <c r="F63">
        <v>2017</v>
      </c>
      <c r="G63" t="str">
        <f t="shared" si="0"/>
        <v>Enero  2017</v>
      </c>
    </row>
    <row r="64" spans="5:18" x14ac:dyDescent="0.25">
      <c r="E64" t="s">
        <v>15</v>
      </c>
      <c r="F64">
        <v>2017</v>
      </c>
      <c r="G64" t="str">
        <f t="shared" si="0"/>
        <v>Febrero 2017</v>
      </c>
    </row>
    <row r="65" spans="5:7" x14ac:dyDescent="0.25">
      <c r="E65" t="s">
        <v>16</v>
      </c>
      <c r="F65">
        <v>2017</v>
      </c>
      <c r="G65" t="str">
        <f t="shared" si="0"/>
        <v>Marzo 2017</v>
      </c>
    </row>
    <row r="66" spans="5:7" x14ac:dyDescent="0.25">
      <c r="E66" t="s">
        <v>17</v>
      </c>
      <c r="F66">
        <v>2017</v>
      </c>
      <c r="G66" t="str">
        <f t="shared" si="0"/>
        <v>Abril 2017</v>
      </c>
    </row>
    <row r="67" spans="5:7" x14ac:dyDescent="0.25">
      <c r="E67" t="s">
        <v>18</v>
      </c>
      <c r="F67">
        <v>2017</v>
      </c>
      <c r="G67" t="str">
        <f t="shared" si="0"/>
        <v>Mayo 2017</v>
      </c>
    </row>
    <row r="68" spans="5:7" x14ac:dyDescent="0.25">
      <c r="E68" t="s">
        <v>19</v>
      </c>
      <c r="F68">
        <v>2017</v>
      </c>
      <c r="G68" t="str">
        <f t="shared" si="0"/>
        <v>Junio 2017</v>
      </c>
    </row>
    <row r="69" spans="5:7" x14ac:dyDescent="0.25">
      <c r="E69" t="s">
        <v>20</v>
      </c>
      <c r="F69">
        <v>2017</v>
      </c>
      <c r="G69" t="str">
        <f t="shared" si="0"/>
        <v>Julio 2017</v>
      </c>
    </row>
    <row r="70" spans="5:7" x14ac:dyDescent="0.25">
      <c r="E70" t="s">
        <v>21</v>
      </c>
      <c r="F70">
        <v>2017</v>
      </c>
      <c r="G70" t="str">
        <f t="shared" si="0"/>
        <v>Agosto 2017</v>
      </c>
    </row>
    <row r="71" spans="5:7" x14ac:dyDescent="0.25">
      <c r="E71" t="s">
        <v>22</v>
      </c>
      <c r="F71">
        <v>2017</v>
      </c>
      <c r="G71" t="str">
        <f t="shared" si="0"/>
        <v>Septiembre 2017</v>
      </c>
    </row>
    <row r="72" spans="5:7" x14ac:dyDescent="0.25">
      <c r="E72" t="s">
        <v>23</v>
      </c>
      <c r="F72">
        <v>2017</v>
      </c>
      <c r="G72" t="str">
        <f t="shared" si="0"/>
        <v>Octubre 2017</v>
      </c>
    </row>
    <row r="73" spans="5:7" x14ac:dyDescent="0.25">
      <c r="E73" t="s">
        <v>24</v>
      </c>
      <c r="F73">
        <v>2017</v>
      </c>
      <c r="G73" t="str">
        <f t="shared" si="0"/>
        <v>Noviembre 2017</v>
      </c>
    </row>
    <row r="74" spans="5:7" x14ac:dyDescent="0.25">
      <c r="E74" t="s">
        <v>25</v>
      </c>
      <c r="F74">
        <v>2017</v>
      </c>
      <c r="G74" t="str">
        <f t="shared" si="0"/>
        <v>Diciembre 2017</v>
      </c>
    </row>
    <row r="75" spans="5:7" x14ac:dyDescent="0.25">
      <c r="E75" t="s">
        <v>14</v>
      </c>
      <c r="F75">
        <v>2018</v>
      </c>
      <c r="G75" t="str">
        <f t="shared" si="0"/>
        <v>Enero  2018</v>
      </c>
    </row>
    <row r="76" spans="5:7" x14ac:dyDescent="0.25">
      <c r="E76" t="s">
        <v>15</v>
      </c>
      <c r="F76">
        <v>2018</v>
      </c>
      <c r="G76" t="str">
        <f t="shared" si="0"/>
        <v>Febrero 2018</v>
      </c>
    </row>
    <row r="77" spans="5:7" x14ac:dyDescent="0.25">
      <c r="E77" t="s">
        <v>16</v>
      </c>
      <c r="F77">
        <v>2018</v>
      </c>
      <c r="G77" t="str">
        <f t="shared" si="0"/>
        <v>Marzo 2018</v>
      </c>
    </row>
    <row r="78" spans="5:7" x14ac:dyDescent="0.25">
      <c r="E78" t="s">
        <v>17</v>
      </c>
      <c r="F78">
        <v>2018</v>
      </c>
      <c r="G78" t="str">
        <f t="shared" si="0"/>
        <v>Abril 2018</v>
      </c>
    </row>
    <row r="79" spans="5:7" x14ac:dyDescent="0.25">
      <c r="E79" t="s">
        <v>18</v>
      </c>
      <c r="F79">
        <v>2018</v>
      </c>
      <c r="G79" t="str">
        <f t="shared" si="0"/>
        <v>Mayo 2018</v>
      </c>
    </row>
    <row r="80" spans="5:7" x14ac:dyDescent="0.25">
      <c r="E80" t="s">
        <v>19</v>
      </c>
      <c r="F80">
        <v>2018</v>
      </c>
      <c r="G80" t="str">
        <f t="shared" si="0"/>
        <v>Junio 2018</v>
      </c>
    </row>
    <row r="81" spans="5:7" x14ac:dyDescent="0.25">
      <c r="E81" t="s">
        <v>20</v>
      </c>
      <c r="F81">
        <v>2018</v>
      </c>
      <c r="G81" t="str">
        <f t="shared" si="0"/>
        <v>Julio 2018</v>
      </c>
    </row>
    <row r="82" spans="5:7" x14ac:dyDescent="0.25">
      <c r="E82" t="s">
        <v>21</v>
      </c>
      <c r="F82">
        <v>2018</v>
      </c>
      <c r="G82" t="str">
        <f t="shared" si="0"/>
        <v>Agosto 2018</v>
      </c>
    </row>
    <row r="83" spans="5:7" x14ac:dyDescent="0.25">
      <c r="E83" t="s">
        <v>22</v>
      </c>
      <c r="F83">
        <v>2018</v>
      </c>
      <c r="G83" t="str">
        <f t="shared" si="0"/>
        <v>Septiembre 2018</v>
      </c>
    </row>
    <row r="84" spans="5:7" x14ac:dyDescent="0.25">
      <c r="E84" t="s">
        <v>23</v>
      </c>
      <c r="F84">
        <v>2018</v>
      </c>
      <c r="G84" t="str">
        <f t="shared" si="0"/>
        <v>Octubre 2018</v>
      </c>
    </row>
    <row r="85" spans="5:7" x14ac:dyDescent="0.25">
      <c r="E85" t="s">
        <v>24</v>
      </c>
      <c r="F85">
        <v>2018</v>
      </c>
      <c r="G85" t="str">
        <f t="shared" si="0"/>
        <v>Noviembre 2018</v>
      </c>
    </row>
    <row r="86" spans="5:7" x14ac:dyDescent="0.25">
      <c r="E86" t="s">
        <v>25</v>
      </c>
      <c r="F86">
        <v>2018</v>
      </c>
      <c r="G86" t="str">
        <f t="shared" si="0"/>
        <v>Diciembre 2018</v>
      </c>
    </row>
    <row r="87" spans="5:7" x14ac:dyDescent="0.25">
      <c r="E87" t="s">
        <v>14</v>
      </c>
      <c r="F87">
        <v>2019</v>
      </c>
      <c r="G87" t="str">
        <f t="shared" si="0"/>
        <v>Enero  2019</v>
      </c>
    </row>
    <row r="88" spans="5:7" x14ac:dyDescent="0.25">
      <c r="E88" t="s">
        <v>15</v>
      </c>
      <c r="F88">
        <v>2019</v>
      </c>
      <c r="G88" t="str">
        <f t="shared" si="0"/>
        <v>Febrero 2019</v>
      </c>
    </row>
    <row r="89" spans="5:7" x14ac:dyDescent="0.25">
      <c r="E89" t="s">
        <v>16</v>
      </c>
      <c r="F89">
        <v>2019</v>
      </c>
      <c r="G89" t="str">
        <f t="shared" si="0"/>
        <v>Marzo 2019</v>
      </c>
    </row>
    <row r="90" spans="5:7" x14ac:dyDescent="0.25">
      <c r="E90" t="s">
        <v>17</v>
      </c>
      <c r="F90">
        <v>2019</v>
      </c>
      <c r="G90" t="str">
        <f t="shared" si="0"/>
        <v>Abril 2019</v>
      </c>
    </row>
    <row r="91" spans="5:7" x14ac:dyDescent="0.25">
      <c r="E91" t="s">
        <v>18</v>
      </c>
      <c r="F91">
        <v>2019</v>
      </c>
      <c r="G91" t="str">
        <f t="shared" si="0"/>
        <v>Mayo 2019</v>
      </c>
    </row>
    <row r="92" spans="5:7" x14ac:dyDescent="0.25">
      <c r="E92" t="s">
        <v>19</v>
      </c>
      <c r="F92">
        <v>2019</v>
      </c>
      <c r="G92" t="str">
        <f t="shared" ref="G92:G110" si="2">E92&amp;" "&amp;F92</f>
        <v>Junio 2019</v>
      </c>
    </row>
    <row r="93" spans="5:7" x14ac:dyDescent="0.25">
      <c r="E93" t="s">
        <v>20</v>
      </c>
      <c r="F93">
        <v>2019</v>
      </c>
      <c r="G93" t="str">
        <f t="shared" si="2"/>
        <v>Julio 2019</v>
      </c>
    </row>
    <row r="94" spans="5:7" x14ac:dyDescent="0.25">
      <c r="E94" t="s">
        <v>21</v>
      </c>
      <c r="F94">
        <v>2019</v>
      </c>
      <c r="G94" t="str">
        <f t="shared" si="2"/>
        <v>Agosto 2019</v>
      </c>
    </row>
    <row r="95" spans="5:7" x14ac:dyDescent="0.25">
      <c r="E95" t="s">
        <v>22</v>
      </c>
      <c r="F95">
        <v>2019</v>
      </c>
      <c r="G95" t="str">
        <f t="shared" si="2"/>
        <v>Septiembre 2019</v>
      </c>
    </row>
    <row r="96" spans="5:7" x14ac:dyDescent="0.25">
      <c r="E96" t="s">
        <v>23</v>
      </c>
      <c r="F96">
        <v>2019</v>
      </c>
      <c r="G96" t="str">
        <f t="shared" si="2"/>
        <v>Octubre 2019</v>
      </c>
    </row>
    <row r="97" spans="5:7" x14ac:dyDescent="0.25">
      <c r="E97" t="s">
        <v>24</v>
      </c>
      <c r="F97">
        <v>2019</v>
      </c>
      <c r="G97" t="str">
        <f t="shared" si="2"/>
        <v>Noviembre 2019</v>
      </c>
    </row>
    <row r="98" spans="5:7" x14ac:dyDescent="0.25">
      <c r="E98" t="s">
        <v>25</v>
      </c>
      <c r="F98">
        <v>2019</v>
      </c>
      <c r="G98" t="str">
        <f t="shared" si="2"/>
        <v>Diciembre 2019</v>
      </c>
    </row>
    <row r="99" spans="5:7" x14ac:dyDescent="0.25">
      <c r="E99" t="s">
        <v>14</v>
      </c>
      <c r="F99">
        <v>2020</v>
      </c>
      <c r="G99" t="str">
        <f t="shared" si="2"/>
        <v>Enero  2020</v>
      </c>
    </row>
    <row r="100" spans="5:7" x14ac:dyDescent="0.25">
      <c r="E100" t="s">
        <v>15</v>
      </c>
      <c r="F100">
        <v>2020</v>
      </c>
      <c r="G100" t="str">
        <f t="shared" si="2"/>
        <v>Febrero 2020</v>
      </c>
    </row>
    <row r="101" spans="5:7" x14ac:dyDescent="0.25">
      <c r="E101" t="s">
        <v>16</v>
      </c>
      <c r="F101">
        <v>2020</v>
      </c>
      <c r="G101" t="str">
        <f t="shared" si="2"/>
        <v>Marzo 2020</v>
      </c>
    </row>
    <row r="102" spans="5:7" x14ac:dyDescent="0.25">
      <c r="E102" t="s">
        <v>17</v>
      </c>
      <c r="F102">
        <v>2020</v>
      </c>
      <c r="G102" t="str">
        <f t="shared" si="2"/>
        <v>Abril 2020</v>
      </c>
    </row>
    <row r="103" spans="5:7" x14ac:dyDescent="0.25">
      <c r="E103" t="s">
        <v>18</v>
      </c>
      <c r="F103">
        <v>2020</v>
      </c>
      <c r="G103" t="str">
        <f t="shared" si="2"/>
        <v>Mayo 2020</v>
      </c>
    </row>
    <row r="104" spans="5:7" x14ac:dyDescent="0.25">
      <c r="E104" t="s">
        <v>19</v>
      </c>
      <c r="F104">
        <v>2020</v>
      </c>
      <c r="G104" t="str">
        <f t="shared" si="2"/>
        <v>Junio 2020</v>
      </c>
    </row>
    <row r="105" spans="5:7" x14ac:dyDescent="0.25">
      <c r="E105" t="s">
        <v>20</v>
      </c>
      <c r="F105">
        <v>2020</v>
      </c>
      <c r="G105" t="str">
        <f t="shared" si="2"/>
        <v>Julio 2020</v>
      </c>
    </row>
    <row r="106" spans="5:7" x14ac:dyDescent="0.25">
      <c r="E106" t="s">
        <v>21</v>
      </c>
      <c r="F106">
        <v>2020</v>
      </c>
      <c r="G106" t="str">
        <f t="shared" si="2"/>
        <v>Agosto 2020</v>
      </c>
    </row>
    <row r="107" spans="5:7" x14ac:dyDescent="0.25">
      <c r="E107" t="s">
        <v>22</v>
      </c>
      <c r="F107">
        <v>2020</v>
      </c>
      <c r="G107" t="str">
        <f t="shared" si="2"/>
        <v>Septiembre 2020</v>
      </c>
    </row>
    <row r="108" spans="5:7" x14ac:dyDescent="0.25">
      <c r="E108" t="s">
        <v>23</v>
      </c>
      <c r="F108">
        <v>2020</v>
      </c>
      <c r="G108" t="str">
        <f t="shared" si="2"/>
        <v>Octubre 2020</v>
      </c>
    </row>
    <row r="109" spans="5:7" x14ac:dyDescent="0.25">
      <c r="E109" t="s">
        <v>24</v>
      </c>
      <c r="F109">
        <v>2020</v>
      </c>
      <c r="G109" t="str">
        <f t="shared" si="2"/>
        <v>Noviembre 2020</v>
      </c>
    </row>
    <row r="110" spans="5:7" x14ac:dyDescent="0.25">
      <c r="E110" t="s">
        <v>25</v>
      </c>
      <c r="F110">
        <v>2020</v>
      </c>
      <c r="G110" t="str">
        <f t="shared" si="2"/>
        <v>Diciembre 2020</v>
      </c>
    </row>
    <row r="114" ht="15.75" customHeight="1" x14ac:dyDescent="0.25"/>
  </sheetData>
  <sortState xmlns:xlrd2="http://schemas.microsoft.com/office/spreadsheetml/2017/richdata2" ref="B6:C22">
    <sortCondition ref="B12"/>
  </sortState>
  <mergeCells count="1">
    <mergeCell ref="B5:C5"/>
  </mergeCells>
  <dataValidations count="1">
    <dataValidation type="date" allowBlank="1" showInputMessage="1" showErrorMessage="1" errorTitle="Solamente Fechas" error="(MES/DIA/AÑO)" sqref="U5:U35 U37:U48" xr:uid="{00000000-0002-0000-0200-000000000000}">
      <formula1>$E$5</formula1>
      <formula2>$E$6</formula2>
    </dataValidation>
  </dataValidations>
  <pageMargins left="0.7" right="0.7" top="0.75" bottom="0.75" header="0.3" footer="0.3"/>
  <legacy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K26"/>
  <sheetViews>
    <sheetView workbookViewId="0">
      <selection activeCell="A10" sqref="A10"/>
    </sheetView>
  </sheetViews>
  <sheetFormatPr defaultColWidth="9.140625" defaultRowHeight="15" x14ac:dyDescent="0.25"/>
  <cols>
    <col min="1" max="1" width="26.140625" customWidth="1"/>
    <col min="2" max="2" width="16.28515625" bestFit="1" customWidth="1"/>
    <col min="3" max="3" width="10.28515625" bestFit="1" customWidth="1"/>
    <col min="4" max="4" width="8.5703125" bestFit="1" customWidth="1"/>
    <col min="5" max="5" width="14.7109375" bestFit="1" customWidth="1"/>
    <col min="6" max="6" width="19.140625" bestFit="1" customWidth="1"/>
    <col min="7" max="7" width="22.28515625" bestFit="1" customWidth="1"/>
    <col min="8" max="8" width="9.140625" bestFit="1" customWidth="1"/>
    <col min="9" max="9" width="8.5703125" bestFit="1" customWidth="1"/>
    <col min="10" max="10" width="12.140625" bestFit="1" customWidth="1"/>
    <col min="11" max="11" width="11.28515625" bestFit="1" customWidth="1"/>
    <col min="12" max="12" width="22.28515625" customWidth="1"/>
    <col min="13" max="13" width="11.28515625" customWidth="1"/>
    <col min="14" max="14" width="30" bestFit="1" customWidth="1"/>
    <col min="15" max="15" width="31.140625" bestFit="1" customWidth="1"/>
    <col min="16" max="16" width="24.85546875" bestFit="1" customWidth="1"/>
  </cols>
  <sheetData>
    <row r="3" spans="1:11" x14ac:dyDescent="0.25">
      <c r="A3" s="2" t="s">
        <v>8</v>
      </c>
      <c r="B3" s="2" t="s">
        <v>7</v>
      </c>
    </row>
    <row r="4" spans="1:11" x14ac:dyDescent="0.25">
      <c r="B4" t="s">
        <v>26</v>
      </c>
      <c r="E4" t="s">
        <v>41</v>
      </c>
      <c r="F4" t="s">
        <v>27</v>
      </c>
      <c r="G4" t="s">
        <v>42</v>
      </c>
      <c r="H4" t="s">
        <v>53</v>
      </c>
      <c r="J4" t="s">
        <v>93</v>
      </c>
      <c r="K4" t="s">
        <v>6</v>
      </c>
    </row>
    <row r="5" spans="1:11" x14ac:dyDescent="0.25">
      <c r="A5" s="2" t="s">
        <v>5</v>
      </c>
      <c r="B5" t="s">
        <v>4</v>
      </c>
      <c r="C5" t="s">
        <v>3</v>
      </c>
      <c r="D5" t="s">
        <v>13</v>
      </c>
      <c r="F5" t="s">
        <v>4</v>
      </c>
      <c r="H5" t="s">
        <v>4</v>
      </c>
      <c r="I5" t="s">
        <v>13</v>
      </c>
    </row>
    <row r="6" spans="1:11" x14ac:dyDescent="0.25">
      <c r="A6" s="7" t="s">
        <v>53</v>
      </c>
      <c r="B6" s="4"/>
      <c r="C6" s="4"/>
      <c r="D6" s="4"/>
      <c r="E6" s="4"/>
      <c r="F6" s="4"/>
      <c r="G6" s="4"/>
      <c r="H6" s="4"/>
      <c r="I6" s="4"/>
      <c r="J6" s="4"/>
      <c r="K6" s="4"/>
    </row>
    <row r="7" spans="1:11" x14ac:dyDescent="0.25">
      <c r="A7" s="5" t="s">
        <v>53</v>
      </c>
      <c r="B7" s="4"/>
      <c r="C7" s="4"/>
      <c r="D7" s="4"/>
      <c r="E7" s="4"/>
      <c r="F7" s="4"/>
      <c r="G7" s="4"/>
      <c r="H7" s="4">
        <v>1</v>
      </c>
      <c r="I7" s="4">
        <v>1</v>
      </c>
      <c r="J7" s="4">
        <v>2</v>
      </c>
      <c r="K7" s="4">
        <v>2</v>
      </c>
    </row>
    <row r="8" spans="1:11" x14ac:dyDescent="0.25">
      <c r="A8" s="7" t="s">
        <v>93</v>
      </c>
      <c r="B8" s="4"/>
      <c r="C8" s="4"/>
      <c r="D8" s="4"/>
      <c r="E8" s="4"/>
      <c r="F8" s="4"/>
      <c r="G8" s="4"/>
      <c r="H8" s="4">
        <v>1</v>
      </c>
      <c r="I8" s="4">
        <v>1</v>
      </c>
      <c r="J8" s="4">
        <v>2</v>
      </c>
      <c r="K8" s="4">
        <v>2</v>
      </c>
    </row>
    <row r="9" spans="1:11" x14ac:dyDescent="0.25">
      <c r="A9" s="7" t="s">
        <v>54</v>
      </c>
      <c r="B9" s="4"/>
      <c r="C9" s="4"/>
      <c r="D9" s="4"/>
      <c r="E9" s="4"/>
      <c r="F9" s="4"/>
      <c r="G9" s="4"/>
      <c r="H9" s="4"/>
      <c r="I9" s="4"/>
      <c r="J9" s="4"/>
      <c r="K9" s="4"/>
    </row>
    <row r="10" spans="1:11" x14ac:dyDescent="0.25">
      <c r="A10" s="5"/>
      <c r="B10" s="4"/>
      <c r="C10" s="4"/>
      <c r="D10" s="4">
        <v>1</v>
      </c>
      <c r="E10" s="4">
        <v>1</v>
      </c>
      <c r="F10" s="4"/>
      <c r="G10" s="4"/>
      <c r="H10" s="4"/>
      <c r="I10" s="4"/>
      <c r="J10" s="4"/>
      <c r="K10" s="4">
        <v>1</v>
      </c>
    </row>
    <row r="11" spans="1:11" x14ac:dyDescent="0.25">
      <c r="A11" s="5" t="s">
        <v>31</v>
      </c>
      <c r="B11" s="4">
        <v>4</v>
      </c>
      <c r="C11" s="4"/>
      <c r="D11" s="4"/>
      <c r="E11" s="4">
        <v>4</v>
      </c>
      <c r="F11" s="4"/>
      <c r="G11" s="4"/>
      <c r="H11" s="4"/>
      <c r="I11" s="4"/>
      <c r="J11" s="4"/>
      <c r="K11" s="4">
        <v>4</v>
      </c>
    </row>
    <row r="12" spans="1:11" x14ac:dyDescent="0.25">
      <c r="A12" s="5" t="s">
        <v>52</v>
      </c>
      <c r="B12" s="4">
        <v>1</v>
      </c>
      <c r="C12" s="4"/>
      <c r="D12" s="4"/>
      <c r="E12" s="4">
        <v>1</v>
      </c>
      <c r="F12" s="4">
        <v>1</v>
      </c>
      <c r="G12" s="4">
        <v>1</v>
      </c>
      <c r="H12" s="4"/>
      <c r="I12" s="4"/>
      <c r="J12" s="4"/>
      <c r="K12" s="4">
        <v>2</v>
      </c>
    </row>
    <row r="13" spans="1:11" x14ac:dyDescent="0.25">
      <c r="A13" s="7" t="s">
        <v>55</v>
      </c>
      <c r="B13" s="4">
        <v>5</v>
      </c>
      <c r="C13" s="4"/>
      <c r="D13" s="4">
        <v>1</v>
      </c>
      <c r="E13" s="4">
        <v>6</v>
      </c>
      <c r="F13" s="4">
        <v>1</v>
      </c>
      <c r="G13" s="4">
        <v>1</v>
      </c>
      <c r="H13" s="4"/>
      <c r="I13" s="4"/>
      <c r="J13" s="4"/>
      <c r="K13" s="4">
        <v>7</v>
      </c>
    </row>
    <row r="14" spans="1:11" x14ac:dyDescent="0.25">
      <c r="A14" s="7" t="s">
        <v>94</v>
      </c>
      <c r="B14" s="4"/>
      <c r="C14" s="4"/>
      <c r="D14" s="4"/>
      <c r="E14" s="4"/>
      <c r="F14" s="4"/>
      <c r="G14" s="4"/>
      <c r="H14" s="4"/>
      <c r="I14" s="4"/>
      <c r="J14" s="4"/>
      <c r="K14" s="4"/>
    </row>
    <row r="15" spans="1:11" x14ac:dyDescent="0.25">
      <c r="A15" s="5"/>
      <c r="B15" s="4"/>
      <c r="C15" s="4">
        <v>1</v>
      </c>
      <c r="D15" s="4"/>
      <c r="E15" s="4">
        <v>1</v>
      </c>
      <c r="F15" s="4"/>
      <c r="G15" s="4"/>
      <c r="H15" s="4"/>
      <c r="I15" s="4"/>
      <c r="J15" s="4"/>
      <c r="K15" s="4">
        <v>1</v>
      </c>
    </row>
    <row r="16" spans="1:11" x14ac:dyDescent="0.25">
      <c r="A16" s="5" t="s">
        <v>31</v>
      </c>
      <c r="B16" s="4">
        <v>7</v>
      </c>
      <c r="C16" s="4"/>
      <c r="D16" s="4"/>
      <c r="E16" s="4">
        <v>7</v>
      </c>
      <c r="F16" s="4"/>
      <c r="G16" s="4"/>
      <c r="H16" s="4"/>
      <c r="I16" s="4"/>
      <c r="J16" s="4"/>
      <c r="K16" s="4">
        <v>7</v>
      </c>
    </row>
    <row r="17" spans="1:11" x14ac:dyDescent="0.25">
      <c r="A17" s="7" t="s">
        <v>95</v>
      </c>
      <c r="B17" s="4">
        <v>7</v>
      </c>
      <c r="C17" s="4">
        <v>1</v>
      </c>
      <c r="D17" s="4"/>
      <c r="E17" s="4">
        <v>8</v>
      </c>
      <c r="F17" s="4"/>
      <c r="G17" s="4"/>
      <c r="H17" s="4"/>
      <c r="I17" s="4"/>
      <c r="J17" s="4"/>
      <c r="K17" s="4">
        <v>8</v>
      </c>
    </row>
    <row r="18" spans="1:11" x14ac:dyDescent="0.25">
      <c r="A18" s="7" t="s">
        <v>96</v>
      </c>
      <c r="B18" s="4"/>
      <c r="C18" s="4"/>
      <c r="D18" s="4"/>
      <c r="E18" s="4"/>
      <c r="F18" s="4"/>
      <c r="G18" s="4"/>
      <c r="H18" s="4"/>
      <c r="I18" s="4"/>
      <c r="J18" s="4"/>
      <c r="K18" s="4"/>
    </row>
    <row r="19" spans="1:11" x14ac:dyDescent="0.25">
      <c r="A19" s="5"/>
      <c r="B19" s="4"/>
      <c r="C19" s="4"/>
      <c r="D19" s="4">
        <v>1</v>
      </c>
      <c r="E19" s="4">
        <v>1</v>
      </c>
      <c r="F19" s="4"/>
      <c r="G19" s="4"/>
      <c r="H19" s="4"/>
      <c r="I19" s="4"/>
      <c r="J19" s="4"/>
      <c r="K19" s="4">
        <v>1</v>
      </c>
    </row>
    <row r="20" spans="1:11" x14ac:dyDescent="0.25">
      <c r="A20" s="5" t="s">
        <v>31</v>
      </c>
      <c r="B20" s="4">
        <v>15</v>
      </c>
      <c r="C20" s="4"/>
      <c r="D20" s="4"/>
      <c r="E20" s="4">
        <v>15</v>
      </c>
      <c r="F20" s="4"/>
      <c r="G20" s="4"/>
      <c r="H20" s="4"/>
      <c r="I20" s="4"/>
      <c r="J20" s="4"/>
      <c r="K20" s="4">
        <v>15</v>
      </c>
    </row>
    <row r="21" spans="1:11" x14ac:dyDescent="0.25">
      <c r="A21" s="7" t="s">
        <v>97</v>
      </c>
      <c r="B21" s="4">
        <v>15</v>
      </c>
      <c r="C21" s="4"/>
      <c r="D21" s="4">
        <v>1</v>
      </c>
      <c r="E21" s="4">
        <v>16</v>
      </c>
      <c r="F21" s="4"/>
      <c r="G21" s="4"/>
      <c r="H21" s="4"/>
      <c r="I21" s="4"/>
      <c r="J21" s="4"/>
      <c r="K21" s="4">
        <v>16</v>
      </c>
    </row>
    <row r="22" spans="1:11" x14ac:dyDescent="0.25">
      <c r="A22" s="7" t="s">
        <v>98</v>
      </c>
      <c r="B22" s="4"/>
      <c r="C22" s="4"/>
      <c r="D22" s="4"/>
      <c r="E22" s="4"/>
      <c r="F22" s="4"/>
      <c r="G22" s="4"/>
      <c r="H22" s="4"/>
      <c r="I22" s="4"/>
      <c r="J22" s="4"/>
      <c r="K22" s="4"/>
    </row>
    <row r="23" spans="1:11" x14ac:dyDescent="0.25">
      <c r="A23" s="5"/>
      <c r="B23" s="4"/>
      <c r="C23" s="4"/>
      <c r="D23" s="4">
        <v>3</v>
      </c>
      <c r="E23" s="4">
        <v>3</v>
      </c>
      <c r="F23" s="4"/>
      <c r="G23" s="4"/>
      <c r="H23" s="4"/>
      <c r="I23" s="4"/>
      <c r="J23" s="4"/>
      <c r="K23" s="4">
        <v>3</v>
      </c>
    </row>
    <row r="24" spans="1:11" x14ac:dyDescent="0.25">
      <c r="A24" s="5" t="s">
        <v>31</v>
      </c>
      <c r="B24" s="4">
        <v>2</v>
      </c>
      <c r="C24" s="4"/>
      <c r="D24" s="4"/>
      <c r="E24" s="4">
        <v>2</v>
      </c>
      <c r="F24" s="4">
        <v>1</v>
      </c>
      <c r="G24" s="4">
        <v>1</v>
      </c>
      <c r="H24" s="4"/>
      <c r="I24" s="4"/>
      <c r="J24" s="4"/>
      <c r="K24" s="4">
        <v>3</v>
      </c>
    </row>
    <row r="25" spans="1:11" x14ac:dyDescent="0.25">
      <c r="A25" s="7" t="s">
        <v>99</v>
      </c>
      <c r="B25" s="4">
        <v>2</v>
      </c>
      <c r="C25" s="4"/>
      <c r="D25" s="4">
        <v>3</v>
      </c>
      <c r="E25" s="4">
        <v>5</v>
      </c>
      <c r="F25" s="4">
        <v>1</v>
      </c>
      <c r="G25" s="4">
        <v>1</v>
      </c>
      <c r="H25" s="4"/>
      <c r="I25" s="4"/>
      <c r="J25" s="4"/>
      <c r="K25" s="4">
        <v>6</v>
      </c>
    </row>
    <row r="26" spans="1:11" x14ac:dyDescent="0.25">
      <c r="A26" s="7" t="s">
        <v>6</v>
      </c>
      <c r="B26" s="4">
        <v>29</v>
      </c>
      <c r="C26" s="4">
        <v>1</v>
      </c>
      <c r="D26" s="4">
        <v>5</v>
      </c>
      <c r="E26" s="4">
        <v>35</v>
      </c>
      <c r="F26" s="4">
        <v>2</v>
      </c>
      <c r="G26" s="4">
        <v>2</v>
      </c>
      <c r="H26" s="4">
        <v>1</v>
      </c>
      <c r="I26" s="4">
        <v>1</v>
      </c>
      <c r="J26" s="4">
        <v>2</v>
      </c>
      <c r="K26" s="4">
        <v>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499984740745262"/>
  </sheetPr>
  <dimension ref="A1:C10"/>
  <sheetViews>
    <sheetView workbookViewId="0">
      <selection activeCell="E35" sqref="E35"/>
    </sheetView>
  </sheetViews>
  <sheetFormatPr defaultColWidth="9.140625" defaultRowHeight="15" x14ac:dyDescent="0.25"/>
  <cols>
    <col min="1" max="1" width="18.85546875" bestFit="1" customWidth="1"/>
    <col min="2" max="2" width="16.28515625" bestFit="1" customWidth="1"/>
    <col min="3" max="4" width="11.28515625" bestFit="1" customWidth="1"/>
    <col min="5" max="5" width="16" customWidth="1"/>
    <col min="6" max="6" width="11.5703125" customWidth="1"/>
    <col min="7" max="7" width="14.7109375" customWidth="1"/>
    <col min="8" max="8" width="12.28515625" customWidth="1"/>
    <col min="9" max="9" width="15.42578125" customWidth="1"/>
    <col min="10" max="10" width="12" customWidth="1"/>
    <col min="11" max="11" width="17.28515625" bestFit="1" customWidth="1"/>
    <col min="12" max="12" width="15.140625" bestFit="1" customWidth="1"/>
    <col min="13" max="13" width="11.42578125" bestFit="1" customWidth="1"/>
    <col min="14" max="14" width="14.5703125" bestFit="1" customWidth="1"/>
    <col min="15" max="15" width="13.42578125" bestFit="1" customWidth="1"/>
    <col min="16" max="16" width="16.5703125" bestFit="1" customWidth="1"/>
    <col min="17" max="17" width="17.85546875" bestFit="1" customWidth="1"/>
    <col min="18" max="18" width="21" bestFit="1" customWidth="1"/>
    <col min="19" max="19" width="14.42578125" bestFit="1" customWidth="1"/>
    <col min="20" max="20" width="17.7109375" bestFit="1" customWidth="1"/>
    <col min="21" max="21" width="17.42578125" bestFit="1" customWidth="1"/>
    <col min="22" max="22" width="20.5703125" bestFit="1" customWidth="1"/>
    <col min="23" max="23" width="16.5703125" bestFit="1" customWidth="1"/>
    <col min="24" max="24" width="19.7109375" bestFit="1" customWidth="1"/>
    <col min="25" max="25" width="11.28515625" bestFit="1" customWidth="1"/>
  </cols>
  <sheetData>
    <row r="1" spans="1:3" x14ac:dyDescent="0.25">
      <c r="A1" s="2" t="s">
        <v>37</v>
      </c>
      <c r="B1" t="s">
        <v>87</v>
      </c>
    </row>
    <row r="2" spans="1:3" x14ac:dyDescent="0.25">
      <c r="A2" s="2" t="s">
        <v>12</v>
      </c>
      <c r="B2" t="s">
        <v>96</v>
      </c>
    </row>
    <row r="4" spans="1:3" x14ac:dyDescent="0.25">
      <c r="A4" s="2" t="s">
        <v>45</v>
      </c>
      <c r="B4" s="2" t="s">
        <v>7</v>
      </c>
    </row>
    <row r="5" spans="1:3" x14ac:dyDescent="0.25">
      <c r="A5" s="2" t="s">
        <v>5</v>
      </c>
      <c r="B5" t="s">
        <v>26</v>
      </c>
      <c r="C5" t="s">
        <v>6</v>
      </c>
    </row>
    <row r="6" spans="1:3" x14ac:dyDescent="0.25">
      <c r="A6" s="3" t="s">
        <v>0</v>
      </c>
      <c r="B6">
        <v>2</v>
      </c>
      <c r="C6">
        <v>2</v>
      </c>
    </row>
    <row r="7" spans="1:3" x14ac:dyDescent="0.25">
      <c r="A7" s="3" t="s">
        <v>2</v>
      </c>
      <c r="B7">
        <v>6</v>
      </c>
      <c r="C7">
        <v>6</v>
      </c>
    </row>
    <row r="8" spans="1:3" x14ac:dyDescent="0.25">
      <c r="A8" s="3" t="s">
        <v>13</v>
      </c>
      <c r="B8">
        <v>1</v>
      </c>
      <c r="C8">
        <v>1</v>
      </c>
    </row>
    <row r="9" spans="1:3" x14ac:dyDescent="0.25">
      <c r="A9" s="3" t="s">
        <v>51</v>
      </c>
      <c r="B9">
        <v>7</v>
      </c>
      <c r="C9">
        <v>7</v>
      </c>
    </row>
    <row r="10" spans="1:3" x14ac:dyDescent="0.25">
      <c r="A10" s="3" t="s">
        <v>6</v>
      </c>
      <c r="B10">
        <v>16</v>
      </c>
      <c r="C10">
        <v>16</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4:E40"/>
  <sheetViews>
    <sheetView workbookViewId="0">
      <selection activeCell="A9" sqref="A9"/>
    </sheetView>
  </sheetViews>
  <sheetFormatPr defaultColWidth="9.140625" defaultRowHeight="15" x14ac:dyDescent="0.25"/>
  <cols>
    <col min="1" max="1" width="26.140625" customWidth="1"/>
    <col min="2" max="2" width="16.28515625" bestFit="1" customWidth="1"/>
    <col min="3" max="3" width="17.28515625" bestFit="1" customWidth="1"/>
    <col min="4" max="4" width="7.28515625" bestFit="1" customWidth="1"/>
    <col min="5" max="6" width="11.28515625" customWidth="1"/>
    <col min="7" max="7" width="12.140625" customWidth="1"/>
    <col min="8" max="8" width="15.28515625" customWidth="1"/>
    <col min="9" max="9" width="11.28515625" customWidth="1"/>
    <col min="10" max="10" width="10.28515625" bestFit="1" customWidth="1"/>
    <col min="11" max="11" width="18.42578125" bestFit="1" customWidth="1"/>
    <col min="12" max="12" width="11.28515625" bestFit="1" customWidth="1"/>
  </cols>
  <sheetData>
    <row r="4" spans="1:5" x14ac:dyDescent="0.25">
      <c r="A4" s="2" t="s">
        <v>8</v>
      </c>
      <c r="B4" s="2" t="s">
        <v>7</v>
      </c>
    </row>
    <row r="5" spans="1:5" x14ac:dyDescent="0.25">
      <c r="A5" s="2" t="s">
        <v>5</v>
      </c>
      <c r="B5" t="s">
        <v>26</v>
      </c>
      <c r="C5" t="s">
        <v>27</v>
      </c>
      <c r="D5" t="s">
        <v>53</v>
      </c>
      <c r="E5" t="s">
        <v>6</v>
      </c>
    </row>
    <row r="6" spans="1:5" x14ac:dyDescent="0.25">
      <c r="A6" s="7" t="s">
        <v>54</v>
      </c>
      <c r="B6" s="4"/>
      <c r="C6" s="4"/>
      <c r="D6" s="4"/>
      <c r="E6" s="4"/>
    </row>
    <row r="7" spans="1:5" x14ac:dyDescent="0.25">
      <c r="A7" s="5" t="s">
        <v>2</v>
      </c>
      <c r="B7" s="4"/>
      <c r="C7" s="4"/>
      <c r="D7" s="4"/>
      <c r="E7" s="4"/>
    </row>
    <row r="8" spans="1:5" x14ac:dyDescent="0.25">
      <c r="A8" s="8" t="s">
        <v>4</v>
      </c>
      <c r="B8" s="4">
        <v>1</v>
      </c>
      <c r="C8" s="4"/>
      <c r="D8" s="4"/>
      <c r="E8" s="4">
        <v>1</v>
      </c>
    </row>
    <row r="9" spans="1:5" x14ac:dyDescent="0.25">
      <c r="A9" s="5" t="s">
        <v>39</v>
      </c>
      <c r="B9" s="4">
        <v>1</v>
      </c>
      <c r="C9" s="4"/>
      <c r="D9" s="4"/>
      <c r="E9" s="4">
        <v>1</v>
      </c>
    </row>
    <row r="10" spans="1:5" x14ac:dyDescent="0.25">
      <c r="A10" s="5" t="s">
        <v>0</v>
      </c>
      <c r="B10" s="4"/>
      <c r="C10" s="4"/>
      <c r="D10" s="4"/>
      <c r="E10" s="4"/>
    </row>
    <row r="11" spans="1:5" x14ac:dyDescent="0.25">
      <c r="A11" s="8" t="s">
        <v>4</v>
      </c>
      <c r="B11" s="4">
        <v>1</v>
      </c>
      <c r="C11" s="4">
        <v>1</v>
      </c>
      <c r="D11" s="4"/>
      <c r="E11" s="4">
        <v>2</v>
      </c>
    </row>
    <row r="12" spans="1:5" x14ac:dyDescent="0.25">
      <c r="A12" s="5" t="s">
        <v>40</v>
      </c>
      <c r="B12" s="4">
        <v>1</v>
      </c>
      <c r="C12" s="4">
        <v>1</v>
      </c>
      <c r="D12" s="4"/>
      <c r="E12" s="4">
        <v>2</v>
      </c>
    </row>
    <row r="13" spans="1:5" x14ac:dyDescent="0.25">
      <c r="A13" s="7" t="s">
        <v>55</v>
      </c>
      <c r="B13" s="4">
        <v>2</v>
      </c>
      <c r="C13" s="4">
        <v>1</v>
      </c>
      <c r="D13" s="4"/>
      <c r="E13" s="4">
        <v>3</v>
      </c>
    </row>
    <row r="14" spans="1:5" x14ac:dyDescent="0.25">
      <c r="A14" s="7" t="s">
        <v>94</v>
      </c>
      <c r="B14" s="4"/>
      <c r="C14" s="4"/>
      <c r="D14" s="4"/>
      <c r="E14" s="4"/>
    </row>
    <row r="15" spans="1:5" x14ac:dyDescent="0.25">
      <c r="A15" s="5" t="s">
        <v>2</v>
      </c>
      <c r="B15" s="4"/>
      <c r="C15" s="4"/>
      <c r="D15" s="4"/>
      <c r="E15" s="4"/>
    </row>
    <row r="16" spans="1:5" x14ac:dyDescent="0.25">
      <c r="A16" s="8" t="s">
        <v>4</v>
      </c>
      <c r="B16" s="4">
        <v>2</v>
      </c>
      <c r="C16" s="4"/>
      <c r="D16" s="4"/>
      <c r="E16" s="4">
        <v>2</v>
      </c>
    </row>
    <row r="17" spans="1:5" x14ac:dyDescent="0.25">
      <c r="A17" s="5" t="s">
        <v>39</v>
      </c>
      <c r="B17" s="4">
        <v>2</v>
      </c>
      <c r="C17" s="4"/>
      <c r="D17" s="4"/>
      <c r="E17" s="4">
        <v>2</v>
      </c>
    </row>
    <row r="18" spans="1:5" x14ac:dyDescent="0.25">
      <c r="A18" s="5" t="s">
        <v>0</v>
      </c>
      <c r="B18" s="4"/>
      <c r="C18" s="4"/>
      <c r="D18" s="4"/>
      <c r="E18" s="4"/>
    </row>
    <row r="19" spans="1:5" x14ac:dyDescent="0.25">
      <c r="A19" s="8" t="s">
        <v>4</v>
      </c>
      <c r="B19" s="4">
        <v>1</v>
      </c>
      <c r="C19" s="4"/>
      <c r="D19" s="4"/>
      <c r="E19" s="4">
        <v>1</v>
      </c>
    </row>
    <row r="20" spans="1:5" x14ac:dyDescent="0.25">
      <c r="A20" s="5" t="s">
        <v>40</v>
      </c>
      <c r="B20" s="4">
        <v>1</v>
      </c>
      <c r="C20" s="4"/>
      <c r="D20" s="4"/>
      <c r="E20" s="4">
        <v>1</v>
      </c>
    </row>
    <row r="21" spans="1:5" x14ac:dyDescent="0.25">
      <c r="A21" s="7" t="s">
        <v>95</v>
      </c>
      <c r="B21" s="4">
        <v>3</v>
      </c>
      <c r="C21" s="4"/>
      <c r="D21" s="4"/>
      <c r="E21" s="4">
        <v>3</v>
      </c>
    </row>
    <row r="22" spans="1:5" x14ac:dyDescent="0.25">
      <c r="A22" s="7" t="s">
        <v>96</v>
      </c>
      <c r="B22" s="4"/>
      <c r="C22" s="4"/>
      <c r="D22" s="4"/>
      <c r="E22" s="4"/>
    </row>
    <row r="23" spans="1:5" x14ac:dyDescent="0.25">
      <c r="A23" s="5" t="s">
        <v>2</v>
      </c>
      <c r="B23" s="4"/>
      <c r="C23" s="4"/>
      <c r="D23" s="4"/>
      <c r="E23" s="4"/>
    </row>
    <row r="24" spans="1:5" x14ac:dyDescent="0.25">
      <c r="A24" s="8" t="s">
        <v>4</v>
      </c>
      <c r="B24" s="4">
        <v>6</v>
      </c>
      <c r="C24" s="4"/>
      <c r="D24" s="4"/>
      <c r="E24" s="4">
        <v>6</v>
      </c>
    </row>
    <row r="25" spans="1:5" x14ac:dyDescent="0.25">
      <c r="A25" s="5" t="s">
        <v>39</v>
      </c>
      <c r="B25" s="4">
        <v>6</v>
      </c>
      <c r="C25" s="4"/>
      <c r="D25" s="4"/>
      <c r="E25" s="4">
        <v>6</v>
      </c>
    </row>
    <row r="26" spans="1:5" x14ac:dyDescent="0.25">
      <c r="A26" s="5" t="s">
        <v>0</v>
      </c>
      <c r="B26" s="4"/>
      <c r="C26" s="4"/>
      <c r="D26" s="4"/>
      <c r="E26" s="4"/>
    </row>
    <row r="27" spans="1:5" x14ac:dyDescent="0.25">
      <c r="A27" s="8" t="s">
        <v>4</v>
      </c>
      <c r="B27" s="4">
        <v>2</v>
      </c>
      <c r="C27" s="4"/>
      <c r="D27" s="4"/>
      <c r="E27" s="4">
        <v>2</v>
      </c>
    </row>
    <row r="28" spans="1:5" x14ac:dyDescent="0.25">
      <c r="A28" s="5" t="s">
        <v>40</v>
      </c>
      <c r="B28" s="4">
        <v>2</v>
      </c>
      <c r="C28" s="4"/>
      <c r="D28" s="4"/>
      <c r="E28" s="4">
        <v>2</v>
      </c>
    </row>
    <row r="29" spans="1:5" x14ac:dyDescent="0.25">
      <c r="A29" s="7" t="s">
        <v>97</v>
      </c>
      <c r="B29" s="4">
        <v>8</v>
      </c>
      <c r="C29" s="4"/>
      <c r="D29" s="4"/>
      <c r="E29" s="4">
        <v>8</v>
      </c>
    </row>
    <row r="30" spans="1:5" x14ac:dyDescent="0.25">
      <c r="A30" s="7" t="s">
        <v>98</v>
      </c>
      <c r="B30" s="4"/>
      <c r="C30" s="4"/>
      <c r="D30" s="4"/>
      <c r="E30" s="4"/>
    </row>
    <row r="31" spans="1:5" x14ac:dyDescent="0.25">
      <c r="A31" s="5" t="s">
        <v>2</v>
      </c>
      <c r="B31" s="4"/>
      <c r="C31" s="4"/>
      <c r="D31" s="4"/>
      <c r="E31" s="4"/>
    </row>
    <row r="32" spans="1:5" x14ac:dyDescent="0.25">
      <c r="A32" s="8" t="s">
        <v>4</v>
      </c>
      <c r="B32" s="4">
        <v>2</v>
      </c>
      <c r="C32" s="4">
        <v>1</v>
      </c>
      <c r="D32" s="4"/>
      <c r="E32" s="4">
        <v>3</v>
      </c>
    </row>
    <row r="33" spans="1:5" x14ac:dyDescent="0.25">
      <c r="A33" s="5" t="s">
        <v>39</v>
      </c>
      <c r="B33" s="4">
        <v>2</v>
      </c>
      <c r="C33" s="4">
        <v>1</v>
      </c>
      <c r="D33" s="4"/>
      <c r="E33" s="4">
        <v>3</v>
      </c>
    </row>
    <row r="34" spans="1:5" x14ac:dyDescent="0.25">
      <c r="A34" s="7" t="s">
        <v>99</v>
      </c>
      <c r="B34" s="4">
        <v>2</v>
      </c>
      <c r="C34" s="4">
        <v>1</v>
      </c>
      <c r="D34" s="4"/>
      <c r="E34" s="4">
        <v>3</v>
      </c>
    </row>
    <row r="35" spans="1:5" x14ac:dyDescent="0.25">
      <c r="A35" s="7" t="s">
        <v>53</v>
      </c>
      <c r="B35" s="4"/>
      <c r="C35" s="4"/>
      <c r="D35" s="4"/>
      <c r="E35" s="4"/>
    </row>
    <row r="36" spans="1:5" x14ac:dyDescent="0.25">
      <c r="A36" s="5" t="s">
        <v>2</v>
      </c>
      <c r="B36" s="4"/>
      <c r="C36" s="4"/>
      <c r="D36" s="4"/>
      <c r="E36" s="4"/>
    </row>
    <row r="37" spans="1:5" x14ac:dyDescent="0.25">
      <c r="A37" s="8" t="s">
        <v>4</v>
      </c>
      <c r="B37" s="4"/>
      <c r="C37" s="4"/>
      <c r="D37" s="4">
        <v>1</v>
      </c>
      <c r="E37" s="4">
        <v>1</v>
      </c>
    </row>
    <row r="38" spans="1:5" x14ac:dyDescent="0.25">
      <c r="A38" s="5" t="s">
        <v>39</v>
      </c>
      <c r="B38" s="4"/>
      <c r="C38" s="4"/>
      <c r="D38" s="4">
        <v>1</v>
      </c>
      <c r="E38" s="4">
        <v>1</v>
      </c>
    </row>
    <row r="39" spans="1:5" x14ac:dyDescent="0.25">
      <c r="A39" s="7" t="s">
        <v>93</v>
      </c>
      <c r="B39" s="4"/>
      <c r="C39" s="4"/>
      <c r="D39" s="4">
        <v>1</v>
      </c>
      <c r="E39" s="4">
        <v>1</v>
      </c>
    </row>
    <row r="40" spans="1:5" x14ac:dyDescent="0.25">
      <c r="A40" s="7" t="s">
        <v>6</v>
      </c>
      <c r="B40" s="4">
        <v>15</v>
      </c>
      <c r="C40" s="4">
        <v>2</v>
      </c>
      <c r="D40" s="4">
        <v>1</v>
      </c>
      <c r="E40" s="4">
        <v>18</v>
      </c>
    </row>
  </sheetData>
  <sheetProtection pivotTables="0"/>
  <pageMargins left="0.7" right="0.7" top="0.75" bottom="0.75" header="0.3" footer="0.3"/>
  <pageSetup orientation="portrait"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file>

<file path=customXml/item3.xml><?xml version="1.0" encoding="utf-8"?>
<p:properties xmlns:p="http://schemas.microsoft.com/office/2006/metadata/properties" xmlns:xsi="http://www.w3.org/2001/XMLSchema-instance" xmlns:pc="http://schemas.microsoft.com/office/infopath/2007/PartnerControls">
  <documentManagement>
    <_dlc_DocId xmlns="e70f9678-d9a4-4cfa-8c44-20482d8adc97">D7S4TTY34CWF-5-264</_dlc_DocId>
    <_dlc_DocIdUrl xmlns="e70f9678-d9a4-4cfa-8c44-20482d8adc97">
      <Url>http://intranettss/_layouts/15/DocIdRedir.aspx?ID=D7S4TTY34CWF-5-264</Url>
      <Description>D7S4TTY34CWF-5-264</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128F8E3AD9606C48B596A0372ACECFFC" ma:contentTypeVersion="5" ma:contentTypeDescription="Create a new document." ma:contentTypeScope="" ma:versionID="d48cc0a96e3e9f9f9128b38b4236a0ce">
  <xsd:schema xmlns:xsd="http://www.w3.org/2001/XMLSchema" xmlns:xs="http://www.w3.org/2001/XMLSchema" xmlns:p="http://schemas.microsoft.com/office/2006/metadata/properties" xmlns:ns2="e70f9678-d9a4-4cfa-8c44-20482d8adc97" targetNamespace="http://schemas.microsoft.com/office/2006/metadata/properties" ma:root="true" ma:fieldsID="9e892619676a032ecc0bb682c6c6f01b" ns2:_="">
    <xsd:import namespace="e70f9678-d9a4-4cfa-8c44-20482d8adc97"/>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0f9678-d9a4-4cfa-8c44-20482d8adc9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AE1E19-AC40-4157-A8CF-BFE56B3742D4}">
  <ds:schemaRefs>
    <ds:schemaRef ds:uri="http://schemas.microsoft.com/sharepoint/v3/contenttype/forms"/>
  </ds:schemaRefs>
</ds:datastoreItem>
</file>

<file path=customXml/itemProps2.xml><?xml version="1.0" encoding="utf-8"?>
<ds:datastoreItem xmlns:ds="http://schemas.openxmlformats.org/officeDocument/2006/customXml" ds:itemID="{35C5C852-4FE4-42C5-8F1A-13B9E422DDA3}">
  <ds:schemaRefs>
    <ds:schemaRef ds:uri="http://schemas.microsoft.com/sharepoint/events"/>
  </ds:schemaRefs>
</ds:datastoreItem>
</file>

<file path=customXml/itemProps3.xml><?xml version="1.0" encoding="utf-8"?>
<ds:datastoreItem xmlns:ds="http://schemas.openxmlformats.org/officeDocument/2006/customXml" ds:itemID="{24BEF20F-D9DC-4729-8BB8-784868642B1C}">
  <ds:schemaRefs>
    <ds:schemaRef ds:uri="http://schemas.microsoft.com/office/2006/documentManagement/types"/>
    <ds:schemaRef ds:uri="e70f9678-d9a4-4cfa-8c44-20482d8adc97"/>
    <ds:schemaRef ds:uri="http://www.w3.org/XML/1998/namespace"/>
    <ds:schemaRef ds:uri="http://purl.org/dc/elements/1.1/"/>
    <ds:schemaRef ds:uri="http://schemas.microsoft.com/office/infopath/2007/PartnerControls"/>
    <ds:schemaRef ds:uri="http://purl.org/dc/dcmitype/"/>
    <ds:schemaRef ds:uri="http://purl.org/dc/terms/"/>
    <ds:schemaRef ds:uri="http://schemas.openxmlformats.org/package/2006/metadata/core-properties"/>
    <ds:schemaRef ds:uri="http://schemas.microsoft.com/office/2006/metadata/properties"/>
  </ds:schemaRefs>
</ds:datastoreItem>
</file>

<file path=customXml/itemProps4.xml><?xml version="1.0" encoding="utf-8"?>
<ds:datastoreItem xmlns:ds="http://schemas.openxmlformats.org/officeDocument/2006/customXml" ds:itemID="{DB31CFBA-A6C3-4717-8FC5-B3F6678B6C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0f9678-d9a4-4cfa-8c44-20482d8adc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TRANSPARENCIA</vt:lpstr>
      <vt:lpstr>Sheet1</vt:lpstr>
      <vt:lpstr>DATA VALIDATION</vt:lpstr>
      <vt:lpstr>P-TRANSP.</vt:lpstr>
      <vt:lpstr>SGC-2</vt:lpstr>
      <vt:lpstr>PIVOT</vt:lpstr>
      <vt:lpstr>ano_2</vt:lpstr>
      <vt:lpstr>Meses</vt:lpstr>
      <vt:lpstr>Solicitud_tiempo</vt:lpstr>
      <vt:lpstr>Tiempo3</vt:lpstr>
    </vt:vector>
  </TitlesOfParts>
  <Company>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Teresa Garces</dc:creator>
  <cp:lastModifiedBy>Jennifer Gomez</cp:lastModifiedBy>
  <cp:lastPrinted>2015-01-22T13:39:08Z</cp:lastPrinted>
  <dcterms:created xsi:type="dcterms:W3CDTF">2014-06-09T18:58:16Z</dcterms:created>
  <dcterms:modified xsi:type="dcterms:W3CDTF">2023-10-19T14:58:32Z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0x010100128F8E3AD9606C48B596A0372ACECFFC</vt:lpwstr>
  </property>
  <property fmtid="{D5CDD505-2E9C-101B-9397-08002B2CF9AE}" pid="3" name="_dlc_DocIdItemGuid">
    <vt:lpwstr>26d674a4-0f1e-4ea9-8c63-c44376020ab1</vt:lpwstr>
  </property>
</Properties>
</file>