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indhira_bruno\AppData\Local\Microsoft\Windows\Temporary Internet Files\Content.Outlook\4ZN2RU5A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Area" localSheetId="0">'Empleados fijos'!$A$1:$P$228</definedName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H179" i="1" l="1"/>
  <c r="I179" i="1"/>
  <c r="K179" i="1"/>
  <c r="L179" i="1"/>
  <c r="O179" i="1" s="1"/>
  <c r="N179" i="1"/>
  <c r="P179" i="1"/>
  <c r="H180" i="1"/>
  <c r="I180" i="1"/>
  <c r="K180" i="1"/>
  <c r="L180" i="1"/>
  <c r="N180" i="1"/>
  <c r="P180" i="1" s="1"/>
  <c r="O180" i="1"/>
  <c r="H181" i="1"/>
  <c r="N181" i="1" s="1"/>
  <c r="P181" i="1" s="1"/>
  <c r="I181" i="1"/>
  <c r="O181" i="1" s="1"/>
  <c r="K181" i="1"/>
  <c r="L181" i="1"/>
  <c r="O14" i="1" l="1"/>
  <c r="N14" i="1"/>
  <c r="J217" i="1" l="1"/>
  <c r="J218" i="1"/>
  <c r="J216" i="1"/>
  <c r="J210" i="1"/>
  <c r="J211" i="1"/>
  <c r="J209" i="1"/>
  <c r="J199" i="1"/>
  <c r="J200" i="1"/>
  <c r="J201" i="1"/>
  <c r="J202" i="1"/>
  <c r="J203" i="1"/>
  <c r="J204" i="1"/>
  <c r="J205" i="1"/>
  <c r="J198" i="1"/>
  <c r="J187" i="1"/>
  <c r="J188" i="1"/>
  <c r="J189" i="1"/>
  <c r="J190" i="1"/>
  <c r="J191" i="1"/>
  <c r="J192" i="1"/>
  <c r="J193" i="1"/>
  <c r="J18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47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J116" i="1"/>
  <c r="J114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00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79" i="1"/>
  <c r="J66" i="1"/>
  <c r="J67" i="1"/>
  <c r="J68" i="1"/>
  <c r="J69" i="1"/>
  <c r="J70" i="1"/>
  <c r="J71" i="1"/>
  <c r="J72" i="1"/>
  <c r="J73" i="1"/>
  <c r="J65" i="1"/>
  <c r="J47" i="1"/>
  <c r="J48" i="1"/>
  <c r="J49" i="1"/>
  <c r="J50" i="1"/>
  <c r="J51" i="1"/>
  <c r="J52" i="1"/>
  <c r="J53" i="1"/>
  <c r="J54" i="1"/>
  <c r="J55" i="1"/>
  <c r="J56" i="1"/>
  <c r="J33" i="1"/>
  <c r="J24" i="1"/>
  <c r="J25" i="1"/>
  <c r="J18" i="1"/>
  <c r="H132" i="1" l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I131" i="1"/>
  <c r="H131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L132" i="1"/>
  <c r="K132" i="1"/>
  <c r="H216" i="1" l="1"/>
  <c r="I216" i="1"/>
  <c r="H217" i="1"/>
  <c r="I217" i="1"/>
  <c r="H218" i="1"/>
  <c r="I218" i="1"/>
  <c r="H219" i="1"/>
  <c r="I219" i="1"/>
  <c r="I215" i="1"/>
  <c r="H215" i="1"/>
  <c r="K216" i="1"/>
  <c r="L216" i="1"/>
  <c r="K217" i="1"/>
  <c r="L217" i="1"/>
  <c r="K218" i="1"/>
  <c r="L218" i="1"/>
  <c r="K219" i="1"/>
  <c r="L219" i="1"/>
  <c r="L215" i="1"/>
  <c r="K215" i="1"/>
  <c r="K209" i="1"/>
  <c r="L209" i="1"/>
  <c r="K210" i="1"/>
  <c r="L210" i="1"/>
  <c r="K211" i="1"/>
  <c r="L211" i="1"/>
  <c r="K212" i="1"/>
  <c r="L212" i="1"/>
  <c r="L208" i="1"/>
  <c r="K208" i="1"/>
  <c r="H209" i="1"/>
  <c r="I209" i="1"/>
  <c r="H210" i="1"/>
  <c r="I210" i="1"/>
  <c r="H211" i="1"/>
  <c r="I211" i="1"/>
  <c r="H212" i="1"/>
  <c r="I212" i="1"/>
  <c r="I208" i="1"/>
  <c r="H208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L196" i="1"/>
  <c r="K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96" i="1"/>
  <c r="H196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O177" i="1" s="1"/>
  <c r="H178" i="1"/>
  <c r="I178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I164" i="1"/>
  <c r="H164" i="1"/>
  <c r="H97" i="1"/>
  <c r="I97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5" i="1"/>
  <c r="L115" i="1"/>
  <c r="K116" i="1"/>
  <c r="L116" i="1"/>
  <c r="K114" i="1"/>
  <c r="L114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L96" i="1"/>
  <c r="K96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5" i="1"/>
  <c r="I115" i="1"/>
  <c r="H116" i="1"/>
  <c r="I116" i="1"/>
  <c r="H114" i="1"/>
  <c r="I114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I96" i="1"/>
  <c r="H96" i="1"/>
  <c r="I95" i="1"/>
  <c r="H95" i="1"/>
  <c r="K77" i="1"/>
  <c r="L77" i="1"/>
  <c r="I76" i="1"/>
  <c r="H76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K66" i="1"/>
  <c r="L66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H42" i="1"/>
  <c r="N42" i="1" s="1"/>
  <c r="P42" i="1" s="1"/>
  <c r="I42" i="1"/>
  <c r="O42" i="1" s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5" i="1"/>
  <c r="K65" i="1"/>
  <c r="L64" i="1"/>
  <c r="K64" i="1"/>
  <c r="L63" i="1"/>
  <c r="K63" i="1"/>
  <c r="L62" i="1"/>
  <c r="K62" i="1"/>
  <c r="L61" i="1"/>
  <c r="K61" i="1"/>
  <c r="L60" i="1"/>
  <c r="K60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39" i="1"/>
  <c r="K39" i="1"/>
  <c r="L38" i="1"/>
  <c r="K38" i="1"/>
  <c r="L37" i="1"/>
  <c r="K37" i="1"/>
  <c r="L36" i="1"/>
  <c r="K36" i="1"/>
  <c r="I39" i="1"/>
  <c r="H39" i="1"/>
  <c r="I38" i="1"/>
  <c r="H38" i="1"/>
  <c r="I37" i="1"/>
  <c r="H37" i="1"/>
  <c r="I36" i="1"/>
  <c r="H36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L33" i="1"/>
  <c r="K33" i="1"/>
  <c r="L32" i="1"/>
  <c r="K32" i="1"/>
  <c r="L31" i="1"/>
  <c r="K31" i="1"/>
  <c r="L30" i="1"/>
  <c r="K30" i="1"/>
  <c r="L29" i="1"/>
  <c r="K29" i="1"/>
  <c r="I33" i="1"/>
  <c r="H33" i="1"/>
  <c r="I32" i="1"/>
  <c r="H32" i="1"/>
  <c r="I31" i="1"/>
  <c r="H31" i="1"/>
  <c r="I30" i="1"/>
  <c r="H30" i="1"/>
  <c r="I29" i="1"/>
  <c r="H29" i="1"/>
  <c r="I28" i="1"/>
  <c r="H28" i="1"/>
  <c r="H21" i="1"/>
  <c r="I21" i="1"/>
  <c r="L25" i="1"/>
  <c r="K25" i="1"/>
  <c r="L24" i="1"/>
  <c r="K24" i="1"/>
  <c r="L23" i="1"/>
  <c r="K23" i="1"/>
  <c r="L22" i="1"/>
  <c r="K22" i="1"/>
  <c r="I25" i="1"/>
  <c r="H25" i="1"/>
  <c r="I24" i="1"/>
  <c r="H24" i="1"/>
  <c r="I23" i="1"/>
  <c r="H23" i="1"/>
  <c r="I22" i="1"/>
  <c r="H22" i="1"/>
  <c r="K15" i="1"/>
  <c r="L15" i="1"/>
  <c r="H15" i="1"/>
  <c r="I15" i="1"/>
  <c r="K18" i="1"/>
  <c r="L18" i="1"/>
  <c r="K16" i="1"/>
  <c r="L16" i="1"/>
  <c r="H18" i="1"/>
  <c r="I18" i="1"/>
  <c r="H16" i="1"/>
  <c r="I16" i="1"/>
  <c r="H17" i="1"/>
  <c r="I17" i="1"/>
  <c r="L17" i="1"/>
  <c r="K17" i="1"/>
  <c r="N177" i="1" l="1"/>
  <c r="P177" i="1" s="1"/>
  <c r="N55" i="1"/>
  <c r="P55" i="1" s="1"/>
  <c r="O55" i="1"/>
  <c r="O126" i="1"/>
  <c r="N126" i="1"/>
  <c r="P126" i="1" s="1"/>
  <c r="O125" i="1"/>
  <c r="N125" i="1"/>
  <c r="P125" i="1" s="1"/>
  <c r="O124" i="1"/>
  <c r="N124" i="1"/>
  <c r="P124" i="1" s="1"/>
  <c r="G19" i="1" l="1"/>
  <c r="F161" i="1" l="1"/>
  <c r="L161" i="1" l="1"/>
  <c r="K161" i="1"/>
  <c r="J161" i="1"/>
  <c r="I161" i="1"/>
  <c r="H161" i="1"/>
  <c r="G161" i="1"/>
  <c r="M161" i="1"/>
  <c r="O189" i="1" l="1"/>
  <c r="N189" i="1"/>
  <c r="N16" i="1" l="1"/>
  <c r="N190" i="1"/>
  <c r="O190" i="1"/>
  <c r="M129" i="1" l="1"/>
  <c r="L129" i="1"/>
  <c r="K129" i="1"/>
  <c r="J129" i="1"/>
  <c r="I129" i="1"/>
  <c r="H129" i="1"/>
  <c r="F129" i="1" l="1"/>
  <c r="O219" i="1" l="1"/>
  <c r="O218" i="1"/>
  <c r="O217" i="1"/>
  <c r="O216" i="1"/>
  <c r="O215" i="1"/>
  <c r="O212" i="1"/>
  <c r="O211" i="1"/>
  <c r="O210" i="1"/>
  <c r="O209" i="1"/>
  <c r="O208" i="1"/>
  <c r="O205" i="1"/>
  <c r="O204" i="1"/>
  <c r="O203" i="1"/>
  <c r="O202" i="1"/>
  <c r="O201" i="1"/>
  <c r="O200" i="1"/>
  <c r="O199" i="1"/>
  <c r="O198" i="1"/>
  <c r="O197" i="1"/>
  <c r="O196" i="1"/>
  <c r="O193" i="1"/>
  <c r="O192" i="1"/>
  <c r="O191" i="1"/>
  <c r="O188" i="1"/>
  <c r="O187" i="1"/>
  <c r="O178" i="1"/>
  <c r="O186" i="1"/>
  <c r="O185" i="1"/>
  <c r="O184" i="1"/>
  <c r="O183" i="1"/>
  <c r="O182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28" i="1"/>
  <c r="O123" i="1"/>
  <c r="O122" i="1"/>
  <c r="O121" i="1"/>
  <c r="O120" i="1"/>
  <c r="O119" i="1"/>
  <c r="O118" i="1"/>
  <c r="O117" i="1"/>
  <c r="O111" i="1"/>
  <c r="O127" i="1"/>
  <c r="O114" i="1"/>
  <c r="O113" i="1"/>
  <c r="O112" i="1"/>
  <c r="O116" i="1"/>
  <c r="O115" i="1"/>
  <c r="O110" i="1"/>
  <c r="O109" i="1"/>
  <c r="O108" i="1"/>
  <c r="O107" i="1"/>
  <c r="O106" i="1"/>
  <c r="O105" i="1"/>
  <c r="O104" i="1"/>
  <c r="O103" i="1"/>
  <c r="O102" i="1"/>
  <c r="O100" i="1"/>
  <c r="O101" i="1"/>
  <c r="O99" i="1"/>
  <c r="O97" i="1"/>
  <c r="O96" i="1"/>
  <c r="O98" i="1"/>
  <c r="O95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6" i="1"/>
  <c r="O54" i="1"/>
  <c r="O53" i="1"/>
  <c r="O52" i="1"/>
  <c r="O51" i="1"/>
  <c r="O50" i="1"/>
  <c r="O49" i="1"/>
  <c r="O48" i="1"/>
  <c r="O47" i="1"/>
  <c r="O46" i="1"/>
  <c r="O45" i="1"/>
  <c r="O44" i="1"/>
  <c r="O43" i="1"/>
  <c r="O131" i="1"/>
  <c r="O37" i="1"/>
  <c r="O36" i="1"/>
  <c r="O38" i="1"/>
  <c r="O39" i="1"/>
  <c r="O33" i="1"/>
  <c r="O32" i="1"/>
  <c r="O31" i="1"/>
  <c r="O30" i="1"/>
  <c r="O29" i="1"/>
  <c r="O28" i="1"/>
  <c r="O25" i="1"/>
  <c r="O24" i="1"/>
  <c r="O23" i="1"/>
  <c r="O22" i="1"/>
  <c r="O21" i="1"/>
  <c r="O18" i="1"/>
  <c r="O17" i="1"/>
  <c r="O16" i="1"/>
  <c r="O15" i="1"/>
  <c r="O161" i="1" l="1"/>
  <c r="O129" i="1"/>
  <c r="M194" i="1"/>
  <c r="L194" i="1"/>
  <c r="K194" i="1"/>
  <c r="J194" i="1"/>
  <c r="I194" i="1"/>
  <c r="H194" i="1"/>
  <c r="G194" i="1"/>
  <c r="N123" i="1" l="1"/>
  <c r="P123" i="1" s="1"/>
  <c r="N122" i="1"/>
  <c r="P122" i="1" s="1"/>
  <c r="N121" i="1"/>
  <c r="P121" i="1" s="1"/>
  <c r="N120" i="1"/>
  <c r="P120" i="1" s="1"/>
  <c r="N119" i="1"/>
  <c r="P119" i="1" s="1"/>
  <c r="N91" i="1"/>
  <c r="P91" i="1" s="1"/>
  <c r="N86" i="1"/>
  <c r="P86" i="1" s="1"/>
  <c r="L206" i="1" l="1"/>
  <c r="I40" i="1"/>
  <c r="F194" i="1"/>
  <c r="M206" i="1"/>
  <c r="K206" i="1"/>
  <c r="J206" i="1"/>
  <c r="I206" i="1"/>
  <c r="H206" i="1"/>
  <c r="G206" i="1"/>
  <c r="F206" i="1"/>
  <c r="M40" i="1"/>
  <c r="L40" i="1"/>
  <c r="K40" i="1"/>
  <c r="J40" i="1"/>
  <c r="H40" i="1"/>
  <c r="G40" i="1"/>
  <c r="F40" i="1"/>
  <c r="N32" i="1" l="1"/>
  <c r="P32" i="1" s="1"/>
  <c r="K34" i="1" l="1"/>
  <c r="L34" i="1"/>
  <c r="M34" i="1"/>
  <c r="K26" i="1"/>
  <c r="L26" i="1"/>
  <c r="M26" i="1"/>
  <c r="K57" i="1"/>
  <c r="L57" i="1"/>
  <c r="M57" i="1"/>
  <c r="K74" i="1"/>
  <c r="L74" i="1"/>
  <c r="M74" i="1"/>
  <c r="K93" i="1"/>
  <c r="L93" i="1"/>
  <c r="M93" i="1"/>
  <c r="J213" i="1"/>
  <c r="K213" i="1"/>
  <c r="L213" i="1"/>
  <c r="M213" i="1"/>
  <c r="J220" i="1"/>
  <c r="K220" i="1"/>
  <c r="L220" i="1"/>
  <c r="M220" i="1"/>
  <c r="F220" i="1"/>
  <c r="G220" i="1"/>
  <c r="H220" i="1"/>
  <c r="I220" i="1"/>
  <c r="G213" i="1"/>
  <c r="H213" i="1"/>
  <c r="I213" i="1"/>
  <c r="F213" i="1"/>
  <c r="G129" i="1"/>
  <c r="J93" i="1"/>
  <c r="I93" i="1"/>
  <c r="H93" i="1"/>
  <c r="G93" i="1"/>
  <c r="F93" i="1"/>
  <c r="J74" i="1"/>
  <c r="I74" i="1"/>
  <c r="H74" i="1"/>
  <c r="G74" i="1"/>
  <c r="F74" i="1"/>
  <c r="J57" i="1"/>
  <c r="I57" i="1"/>
  <c r="H57" i="1"/>
  <c r="G57" i="1"/>
  <c r="F57" i="1"/>
  <c r="J26" i="1"/>
  <c r="J34" i="1"/>
  <c r="I34" i="1"/>
  <c r="H34" i="1"/>
  <c r="G34" i="1"/>
  <c r="F34" i="1"/>
  <c r="I26" i="1"/>
  <c r="H26" i="1"/>
  <c r="G26" i="1"/>
  <c r="F26" i="1"/>
  <c r="F19" i="1"/>
  <c r="M19" i="1"/>
  <c r="L19" i="1"/>
  <c r="K19" i="1"/>
  <c r="J19" i="1"/>
  <c r="I19" i="1"/>
  <c r="H19" i="1"/>
  <c r="N218" i="1"/>
  <c r="P218" i="1" s="1"/>
  <c r="N216" i="1"/>
  <c r="P216" i="1" s="1"/>
  <c r="N217" i="1"/>
  <c r="P217" i="1" s="1"/>
  <c r="N219" i="1"/>
  <c r="P219" i="1" s="1"/>
  <c r="N209" i="1"/>
  <c r="P209" i="1" s="1"/>
  <c r="N211" i="1"/>
  <c r="P211" i="1" s="1"/>
  <c r="N210" i="1"/>
  <c r="P210" i="1" s="1"/>
  <c r="N212" i="1"/>
  <c r="P212" i="1" s="1"/>
  <c r="N202" i="1"/>
  <c r="P202" i="1" s="1"/>
  <c r="N200" i="1"/>
  <c r="N201" i="1"/>
  <c r="P201" i="1" s="1"/>
  <c r="N197" i="1"/>
  <c r="P197" i="1" s="1"/>
  <c r="N199" i="1"/>
  <c r="P199" i="1" s="1"/>
  <c r="N198" i="1"/>
  <c r="P198" i="1" s="1"/>
  <c r="N205" i="1"/>
  <c r="P205" i="1" s="1"/>
  <c r="N203" i="1"/>
  <c r="P203" i="1" s="1"/>
  <c r="N204" i="1"/>
  <c r="P204" i="1" s="1"/>
  <c r="N164" i="1"/>
  <c r="P164" i="1" s="1"/>
  <c r="N165" i="1"/>
  <c r="P165" i="1" s="1"/>
  <c r="N166" i="1"/>
  <c r="P166" i="1" s="1"/>
  <c r="N167" i="1"/>
  <c r="P167" i="1" s="1"/>
  <c r="N187" i="1"/>
  <c r="P187" i="1" s="1"/>
  <c r="N175" i="1"/>
  <c r="P175" i="1" s="1"/>
  <c r="N186" i="1"/>
  <c r="P186" i="1" s="1"/>
  <c r="N192" i="1"/>
  <c r="P192" i="1" s="1"/>
  <c r="N184" i="1"/>
  <c r="P184" i="1" s="1"/>
  <c r="N183" i="1"/>
  <c r="P183" i="1" s="1"/>
  <c r="N173" i="1"/>
  <c r="P173" i="1" s="1"/>
  <c r="N172" i="1"/>
  <c r="P172" i="1" s="1"/>
  <c r="N185" i="1"/>
  <c r="P185" i="1" s="1"/>
  <c r="N168" i="1"/>
  <c r="P168" i="1" s="1"/>
  <c r="N171" i="1"/>
  <c r="P171" i="1" s="1"/>
  <c r="N174" i="1"/>
  <c r="P174" i="1" s="1"/>
  <c r="N193" i="1"/>
  <c r="P193" i="1" s="1"/>
  <c r="N170" i="1"/>
  <c r="P170" i="1" s="1"/>
  <c r="N178" i="1"/>
  <c r="P178" i="1" s="1"/>
  <c r="N188" i="1"/>
  <c r="P188" i="1" s="1"/>
  <c r="N176" i="1"/>
  <c r="P176" i="1" s="1"/>
  <c r="N191" i="1"/>
  <c r="P191" i="1" s="1"/>
  <c r="P190" i="1"/>
  <c r="N182" i="1"/>
  <c r="P182" i="1" s="1"/>
  <c r="N169" i="1"/>
  <c r="P169" i="1" s="1"/>
  <c r="N132" i="1"/>
  <c r="P132" i="1" s="1"/>
  <c r="N133" i="1"/>
  <c r="P133" i="1" s="1"/>
  <c r="N141" i="1"/>
  <c r="P141" i="1" s="1"/>
  <c r="N134" i="1"/>
  <c r="P134" i="1" s="1"/>
  <c r="N139" i="1"/>
  <c r="P139" i="1" s="1"/>
  <c r="N137" i="1"/>
  <c r="P137" i="1" s="1"/>
  <c r="N144" i="1"/>
  <c r="P144" i="1" s="1"/>
  <c r="N135" i="1"/>
  <c r="P135" i="1" s="1"/>
  <c r="N143" i="1"/>
  <c r="P143" i="1" s="1"/>
  <c r="N140" i="1"/>
  <c r="P140" i="1" s="1"/>
  <c r="N138" i="1"/>
  <c r="P138" i="1" s="1"/>
  <c r="N142" i="1"/>
  <c r="P142" i="1" s="1"/>
  <c r="N159" i="1"/>
  <c r="P159" i="1" s="1"/>
  <c r="N151" i="1"/>
  <c r="P151" i="1" s="1"/>
  <c r="N158" i="1"/>
  <c r="P158" i="1" s="1"/>
  <c r="N152" i="1"/>
  <c r="P152" i="1" s="1"/>
  <c r="N157" i="1"/>
  <c r="P157" i="1" s="1"/>
  <c r="N150" i="1"/>
  <c r="P150" i="1" s="1"/>
  <c r="N153" i="1"/>
  <c r="P153" i="1" s="1"/>
  <c r="N147" i="1"/>
  <c r="P147" i="1" s="1"/>
  <c r="N156" i="1"/>
  <c r="P156" i="1" s="1"/>
  <c r="N53" i="1"/>
  <c r="P53" i="1" s="1"/>
  <c r="N155" i="1"/>
  <c r="P155" i="1" s="1"/>
  <c r="N154" i="1"/>
  <c r="P154" i="1" s="1"/>
  <c r="N146" i="1"/>
  <c r="P146" i="1" s="1"/>
  <c r="N136" i="1"/>
  <c r="P136" i="1" s="1"/>
  <c r="N145" i="1"/>
  <c r="P145" i="1" s="1"/>
  <c r="P189" i="1"/>
  <c r="N148" i="1"/>
  <c r="P148" i="1" s="1"/>
  <c r="N149" i="1"/>
  <c r="P149" i="1" s="1"/>
  <c r="N160" i="1"/>
  <c r="P160" i="1" s="1"/>
  <c r="N98" i="1"/>
  <c r="P98" i="1" s="1"/>
  <c r="N101" i="1"/>
  <c r="P101" i="1" s="1"/>
  <c r="N96" i="1"/>
  <c r="P96" i="1" s="1"/>
  <c r="N97" i="1"/>
  <c r="P97" i="1" s="1"/>
  <c r="N99" i="1"/>
  <c r="N109" i="1"/>
  <c r="P109" i="1" s="1"/>
  <c r="N110" i="1"/>
  <c r="P110" i="1" s="1"/>
  <c r="N115" i="1"/>
  <c r="P115" i="1" s="1"/>
  <c r="N116" i="1"/>
  <c r="P116" i="1" s="1"/>
  <c r="N104" i="1"/>
  <c r="P104" i="1" s="1"/>
  <c r="N112" i="1"/>
  <c r="P112" i="1" s="1"/>
  <c r="N113" i="1"/>
  <c r="P113" i="1" s="1"/>
  <c r="N114" i="1"/>
  <c r="P114" i="1" s="1"/>
  <c r="N81" i="1"/>
  <c r="P81" i="1" s="1"/>
  <c r="N17" i="1"/>
  <c r="P17" i="1" s="1"/>
  <c r="N128" i="1"/>
  <c r="P128" i="1" s="1"/>
  <c r="N103" i="1"/>
  <c r="P103" i="1" s="1"/>
  <c r="N102" i="1"/>
  <c r="P102" i="1" s="1"/>
  <c r="N108" i="1"/>
  <c r="P108" i="1" s="1"/>
  <c r="N105" i="1"/>
  <c r="P105" i="1" s="1"/>
  <c r="N100" i="1"/>
  <c r="P100" i="1" s="1"/>
  <c r="N106" i="1"/>
  <c r="P106" i="1" s="1"/>
  <c r="N127" i="1"/>
  <c r="P127" i="1" s="1"/>
  <c r="N111" i="1"/>
  <c r="P111" i="1" s="1"/>
  <c r="N117" i="1"/>
  <c r="P117" i="1" s="1"/>
  <c r="N107" i="1"/>
  <c r="P107" i="1" s="1"/>
  <c r="N118" i="1"/>
  <c r="P118" i="1" s="1"/>
  <c r="N77" i="1"/>
  <c r="P77" i="1" s="1"/>
  <c r="N78" i="1"/>
  <c r="P78" i="1" s="1"/>
  <c r="N80" i="1"/>
  <c r="P80" i="1" s="1"/>
  <c r="N79" i="1"/>
  <c r="P79" i="1" s="1"/>
  <c r="N82" i="1"/>
  <c r="P82" i="1" s="1"/>
  <c r="N87" i="1"/>
  <c r="P87" i="1" s="1"/>
  <c r="N83" i="1"/>
  <c r="P83" i="1" s="1"/>
  <c r="N84" i="1"/>
  <c r="P84" i="1" s="1"/>
  <c r="N85" i="1"/>
  <c r="P85" i="1" s="1"/>
  <c r="N90" i="1"/>
  <c r="P90" i="1" s="1"/>
  <c r="N88" i="1"/>
  <c r="P88" i="1" s="1"/>
  <c r="N89" i="1"/>
  <c r="P89" i="1" s="1"/>
  <c r="N92" i="1"/>
  <c r="P92" i="1" s="1"/>
  <c r="N62" i="1"/>
  <c r="P62" i="1" s="1"/>
  <c r="N60" i="1"/>
  <c r="P60" i="1" s="1"/>
  <c r="N68" i="1"/>
  <c r="P68" i="1" s="1"/>
  <c r="N64" i="1"/>
  <c r="P64" i="1" s="1"/>
  <c r="N71" i="1"/>
  <c r="P71" i="1" s="1"/>
  <c r="N65" i="1"/>
  <c r="P65" i="1" s="1"/>
  <c r="N72" i="1"/>
  <c r="P72" i="1" s="1"/>
  <c r="N66" i="1"/>
  <c r="P66" i="1" s="1"/>
  <c r="N61" i="1"/>
  <c r="P61" i="1" s="1"/>
  <c r="N69" i="1"/>
  <c r="P69" i="1" s="1"/>
  <c r="N63" i="1"/>
  <c r="P63" i="1" s="1"/>
  <c r="N67" i="1"/>
  <c r="P67" i="1" s="1"/>
  <c r="N73" i="1"/>
  <c r="P73" i="1" s="1"/>
  <c r="N70" i="1"/>
  <c r="P70" i="1" s="1"/>
  <c r="N44" i="1"/>
  <c r="P44" i="1" s="1"/>
  <c r="N45" i="1"/>
  <c r="P45" i="1" s="1"/>
  <c r="N46" i="1"/>
  <c r="P46" i="1" s="1"/>
  <c r="N43" i="1"/>
  <c r="P43" i="1" s="1"/>
  <c r="N49" i="1"/>
  <c r="P49" i="1" s="1"/>
  <c r="N54" i="1"/>
  <c r="P54" i="1" s="1"/>
  <c r="N51" i="1"/>
  <c r="P51" i="1" s="1"/>
  <c r="N52" i="1"/>
  <c r="P52" i="1" s="1"/>
  <c r="N47" i="1"/>
  <c r="P47" i="1" s="1"/>
  <c r="N56" i="1"/>
  <c r="P56" i="1" s="1"/>
  <c r="N48" i="1"/>
  <c r="P48" i="1" s="1"/>
  <c r="N50" i="1"/>
  <c r="P50" i="1" s="1"/>
  <c r="N37" i="1"/>
  <c r="P37" i="1" s="1"/>
  <c r="N39" i="1"/>
  <c r="P39" i="1" s="1"/>
  <c r="N36" i="1"/>
  <c r="P36" i="1" s="1"/>
  <c r="N38" i="1"/>
  <c r="P38" i="1" s="1"/>
  <c r="N29" i="1"/>
  <c r="P29" i="1" s="1"/>
  <c r="N30" i="1"/>
  <c r="P30" i="1" s="1"/>
  <c r="N31" i="1"/>
  <c r="P31" i="1" s="1"/>
  <c r="N33" i="1"/>
  <c r="P33" i="1" s="1"/>
  <c r="N215" i="1"/>
  <c r="P215" i="1" s="1"/>
  <c r="N208" i="1"/>
  <c r="P208" i="1" s="1"/>
  <c r="N196" i="1"/>
  <c r="P196" i="1" s="1"/>
  <c r="N163" i="1"/>
  <c r="N95" i="1"/>
  <c r="P95" i="1" s="1"/>
  <c r="N76" i="1"/>
  <c r="P76" i="1" s="1"/>
  <c r="N59" i="1"/>
  <c r="P59" i="1" s="1"/>
  <c r="N131" i="1"/>
  <c r="N28" i="1"/>
  <c r="P28" i="1" s="1"/>
  <c r="N22" i="1"/>
  <c r="P22" i="1" s="1"/>
  <c r="N23" i="1"/>
  <c r="P23" i="1" s="1"/>
  <c r="N24" i="1"/>
  <c r="P24" i="1" s="1"/>
  <c r="N25" i="1"/>
  <c r="P25" i="1" s="1"/>
  <c r="N21" i="1"/>
  <c r="P21" i="1" s="1"/>
  <c r="N15" i="1"/>
  <c r="P15" i="1" s="1"/>
  <c r="N18" i="1"/>
  <c r="P18" i="1" s="1"/>
  <c r="P16" i="1"/>
  <c r="N161" i="1" l="1"/>
  <c r="G221" i="1"/>
  <c r="L221" i="1"/>
  <c r="P99" i="1"/>
  <c r="P129" i="1" s="1"/>
  <c r="N129" i="1"/>
  <c r="O194" i="1"/>
  <c r="P163" i="1"/>
  <c r="P194" i="1" s="1"/>
  <c r="N194" i="1"/>
  <c r="O206" i="1"/>
  <c r="P200" i="1"/>
  <c r="P206" i="1" s="1"/>
  <c r="N206" i="1"/>
  <c r="O40" i="1"/>
  <c r="P131" i="1"/>
  <c r="N40" i="1"/>
  <c r="F221" i="1"/>
  <c r="P213" i="1"/>
  <c r="O213" i="1"/>
  <c r="O220" i="1"/>
  <c r="J221" i="1"/>
  <c r="N19" i="1"/>
  <c r="O74" i="1"/>
  <c r="P93" i="1"/>
  <c r="H221" i="1"/>
  <c r="O19" i="1"/>
  <c r="I221" i="1"/>
  <c r="O57" i="1"/>
  <c r="N34" i="1"/>
  <c r="O26" i="1"/>
  <c r="M221" i="1"/>
  <c r="N93" i="1"/>
  <c r="K221" i="1"/>
  <c r="O34" i="1"/>
  <c r="N57" i="1"/>
  <c r="O93" i="1"/>
  <c r="P26" i="1"/>
  <c r="P220" i="1"/>
  <c r="P34" i="1"/>
  <c r="P57" i="1"/>
  <c r="P74" i="1"/>
  <c r="N220" i="1"/>
  <c r="N26" i="1"/>
  <c r="P14" i="1"/>
  <c r="P19" i="1" s="1"/>
  <c r="N74" i="1"/>
  <c r="N213" i="1"/>
  <c r="P40" i="1" l="1"/>
  <c r="P161" i="1"/>
  <c r="O221" i="1"/>
  <c r="N221" i="1"/>
  <c r="P221" i="1" l="1"/>
</calcChain>
</file>

<file path=xl/sharedStrings.xml><?xml version="1.0" encoding="utf-8"?>
<sst xmlns="http://schemas.openxmlformats.org/spreadsheetml/2006/main" count="784" uniqueCount="331">
  <si>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</si>
  <si>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</si>
  <si>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</si>
  <si>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</si>
  <si>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</si>
  <si>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</si>
  <si>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</si>
  <si>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</si>
  <si>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</si>
  <si>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</si>
  <si>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</si>
  <si>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</si>
  <si>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</si>
  <si>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</si>
  <si>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</si>
  <si>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</si>
  <si>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</si>
  <si>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</si>
  <si>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</si>
  <si>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</si>
  <si>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</si>
  <si>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</si>
  <si>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</si>
  <si>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</si>
  <si>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</si>
  <si>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</si>
  <si>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</si>
  <si>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</si>
  <si>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</si>
  <si>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</si>
  <si>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</si>
  <si>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</si>
  <si>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</si>
  <si>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</si>
  <si>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</si>
  <si>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</si>
  <si>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</si>
  <si>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</si>
  <si>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</si>
  <si>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</si>
  <si>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</si>
  <si>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</si>
  <si>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</si>
  <si>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</si>
  <si>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</si>
  <si>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</si>
  <si>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</si>
  <si>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</si>
  <si>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</si>
  <si>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</si>
  <si>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</si>
  <si>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</si>
  <si>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</si>
  <si>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</si>
  <si>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</si>
  <si>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</si>
  <si>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</si>
  <si>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</si>
  <si>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</si>
  <si>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</si>
  <si>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</si>
  <si>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</si>
  <si>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</si>
  <si>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</si>
  <si>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</si>
  <si>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</si>
  <si>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</si>
  <si>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</si>
  <si>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</si>
  <si>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</si>
  <si>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</si>
  <si>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</si>
  <si>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</si>
  <si>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</si>
  <si>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</si>
  <si>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</si>
  <si>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</si>
  <si>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</si>
  <si>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</si>
  <si>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</si>
  <si>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</si>
  <si>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</si>
  <si>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</si>
  <si>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</si>
  <si>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</si>
  <si>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</si>
  <si>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</si>
  <si>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</si>
  <si>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</si>
  <si>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</si>
  <si>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</si>
  <si>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</si>
  <si>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</si>
  <si>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</si>
  <si>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</si>
  <si>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</si>
  <si>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</si>
  <si>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</si>
  <si>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</si>
  <si>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</si>
  <si>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</si>
  <si>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</si>
  <si>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</si>
  <si>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</si>
  <si>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</si>
  <si>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</si>
  <si>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</si>
  <si>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</si>
  <si>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</si>
  <si>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</si>
  <si>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</si>
  <si>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</si>
  <si>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</si>
  <si>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</si>
  <si>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</si>
  <si>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</si>
  <si>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</si>
  <si>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</si>
  <si>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</si>
  <si>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</si>
  <si>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</si>
  <si>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</si>
  <si>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</si>
  <si>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</si>
  <si>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</si>
  <si>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</si>
  <si>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</si>
  <si>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</si>
  <si>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</si>
  <si>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</si>
  <si>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</si>
  <si>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</si>
  <si>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</si>
  <si>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</si>
  <si>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</si>
  <si>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</si>
  <si>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</si>
  <si>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</si>
  <si>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</si>
  <si>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</si>
  <si>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</si>
  <si>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</si>
  <si>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</si>
  <si>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</si>
  <si>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</si>
  <si>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</si>
  <si>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</si>
  <si>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</si>
  <si>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</si>
  <si>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</si>
  <si>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</si>
  <si>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</si>
  <si>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</si>
  <si>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</si>
  <si>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</si>
  <si>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</si>
  <si>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</si>
  <si>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</si>
  <si>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</si>
  <si>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</si>
  <si>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</si>
  <si>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</si>
  <si>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</si>
  <si>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</si>
  <si>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</si>
  <si>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</si>
  <si>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</si>
  <si>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</si>
  <si>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</si>
  <si>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</si>
  <si>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</si>
  <si>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</si>
  <si>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</si>
  <si>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JOHNSON MANUEL MORENO CRUZ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</si>
  <si>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</si>
  <si>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</si>
  <si>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</si>
  <si>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</si>
  <si>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</si>
  <si>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</si>
  <si>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</si>
  <si>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</si>
  <si>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</si>
  <si>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</si>
  <si>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</si>
  <si>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</si>
  <si>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</si>
  <si>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</si>
  <si>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</si>
  <si>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</si>
  <si>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</si>
  <si>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</si>
  <si>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</si>
  <si>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</si>
  <si>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</si>
  <si>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</si>
  <si>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</si>
  <si>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</si>
  <si>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</si>
  <si>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</si>
  <si>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</si>
  <si>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</si>
  <si>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SUPERVISOR (A) AUDITOR</t>
  </si>
  <si>
    <t>ARIANNY CELESTE COSTE ROSARIO</t>
  </si>
  <si>
    <t>RUT CESARINA REYES HERNANDEZ</t>
  </si>
  <si>
    <t>COORDINADOR (A) DE REPRESENTANTE DE ASISTENCIA AL EMPLEADOR</t>
  </si>
  <si>
    <t>ELIANA RODRIGUEZ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</si>
  <si>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</si>
  <si>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</si>
  <si>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</si>
  <si>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</si>
  <si>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</si>
  <si>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</si>
  <si>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</si>
  <si>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</si>
  <si>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</si>
  <si>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</si>
  <si>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</si>
  <si>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</si>
  <si>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</si>
  <si>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</si>
  <si>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</si>
  <si>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</si>
  <si>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</si>
  <si>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</si>
  <si>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</si>
  <si>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</si>
  <si>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</si>
  <si>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</si>
  <si>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</si>
  <si>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</si>
  <si>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</si>
  <si>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</si>
  <si>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</si>
  <si>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</si>
  <si>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</si>
  <si>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</si>
  <si>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</si>
  <si>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</si>
  <si>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</si>
  <si>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</si>
  <si>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</si>
  <si>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</si>
  <si>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</si>
  <si>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</si>
  <si>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</si>
  <si>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</si>
  <si>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</si>
  <si>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</si>
  <si>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</si>
  <si>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</si>
  <si>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</si>
  <si>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</si>
  <si>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JOSE ALBERTO LUNA PEÑA</t>
  </si>
  <si>
    <t>ENC. DIV. ADMINISTRACION Y MONITOREO DE LA SEGURIDAD</t>
  </si>
  <si>
    <t>CLAUDIA MOTA JIMENEZ</t>
  </si>
  <si>
    <t>JOSE VLADIMIR BATISTA SUARDI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</si>
  <si>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</si>
  <si>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</si>
  <si>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</si>
  <si>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</si>
  <si>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</si>
  <si>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</si>
  <si>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</si>
  <si>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</si>
  <si>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</si>
  <si>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</si>
  <si>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</si>
  <si>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</si>
  <si>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</si>
  <si>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</si>
  <si>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</si>
  <si>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</si>
  <si>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</si>
  <si>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</si>
  <si>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</si>
  <si>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</si>
  <si>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</si>
  <si>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</si>
  <si>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</si>
  <si>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</si>
  <si>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</si>
  <si>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</si>
  <si>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</si>
  <si>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</si>
  <si>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</si>
  <si>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</si>
  <si>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</si>
  <si>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</si>
  <si>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SHARINA BEATRIZ CORNIEL MARTINEZ</t>
  </si>
  <si>
    <t>SUB-TOTAL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</si>
  <si>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</si>
  <si>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</si>
  <si>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</si>
  <si>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</si>
  <si>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</si>
  <si>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</si>
  <si>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YERELYN BEATRIZ HERNÁNDEZ PAULINO</t>
  </si>
  <si>
    <t>RAMON SIMEON HERNANDEZ SANTANA</t>
  </si>
  <si>
    <t>OPERADOR (A) CENTRO DE LLAMADAS</t>
  </si>
  <si>
    <t>JONATHAN GABRIEL ROSSIS MNYETY</t>
  </si>
  <si>
    <t>NELSON JOAN DAVID GUERRERO</t>
  </si>
  <si>
    <t>FREDERICK DE LA ROSA CORNIELLE</t>
  </si>
  <si>
    <t>HILLARY ALEXANDRA TEJADA PEÑA</t>
  </si>
  <si>
    <t>AMBAR CAROLINA GARCIA REINOSO</t>
  </si>
  <si>
    <t>ANALISTA DE ASEGURAMIENTO DE LA CALIDAD</t>
  </si>
  <si>
    <t>SOPORTE DE COMUNICACION Y REDES</t>
  </si>
  <si>
    <t>ENCARGADO(A) DIVISION DE EVALUACION DE DESEMPEÑO Y CAPACITACION</t>
  </si>
  <si>
    <t>ANALISTA DE INCIDENTES DE SISTEMAS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</si>
  <si>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</si>
  <si>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</si>
  <si>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</si>
  <si>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DIRECTOR(A) DE SUPERVISION Y AUDITORIA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</si>
  <si>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</si>
  <si>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</si>
  <si>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</si>
  <si>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</si>
  <si>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</si>
  <si>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</si>
  <si>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</si>
  <si>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</si>
  <si>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</si>
  <si>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</si>
  <si>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>Correspondiente al mes de Abril del año 2018</t>
  </si>
  <si>
    <t xml:space="preserve">Función </t>
  </si>
  <si>
    <t>ENCARGADO DEPARTAMENTO DE FIZCALIZACION ARS</t>
  </si>
  <si>
    <t>ENCARGADO DEPARTAMENTO DE EVASION Y OMISION</t>
  </si>
  <si>
    <t>GABRIEL NEFTALI LIBERATO FURCAL</t>
  </si>
  <si>
    <t>PABLO ANDRES DE LA CRUZ</t>
  </si>
  <si>
    <t>EMMANUEL JIMENEZ NUÑEZ</t>
  </si>
  <si>
    <t>ADMINISTRADOR (A) DE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</si>
</sst>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C0A]#,##0.00;\-#,##0.00"/>
    <numFmt numFmtId="166" formatCode="#,##0.000000000000_ ;\-#,##0.000000000000\ 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555555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9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3" fontId="4" fillId="3" borderId="0" xfId="4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43" fontId="5" fillId="3" borderId="0" xfId="4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3" fontId="5" fillId="4" borderId="0" xfId="4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vertical="top" wrapText="1" readingOrder="1"/>
    </xf>
    <xf numFmtId="0" fontId="6" fillId="3" borderId="5" xfId="0" applyNumberFormat="1" applyFont="1" applyFill="1" applyBorder="1" applyAlignment="1">
      <alignment horizontal="center" vertical="top" wrapText="1" readingOrder="1"/>
    </xf>
    <xf numFmtId="165" fontId="6" fillId="4" borderId="5" xfId="0" applyNumberFormat="1" applyFont="1" applyFill="1" applyBorder="1" applyAlignment="1">
      <alignment horizontal="center" vertical="top" wrapText="1" readingOrder="1"/>
    </xf>
    <xf numFmtId="43" fontId="6" fillId="4" borderId="5" xfId="4" applyFont="1" applyFill="1" applyBorder="1" applyAlignment="1">
      <alignment vertical="top" wrapText="1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vertical="top" wrapText="1" readingOrder="1"/>
    </xf>
    <xf numFmtId="0" fontId="6" fillId="3" borderId="7" xfId="0" applyNumberFormat="1" applyFont="1" applyFill="1" applyBorder="1" applyAlignment="1">
      <alignment horizontal="center" vertical="top" wrapText="1" readingOrder="1"/>
    </xf>
    <xf numFmtId="165" fontId="6" fillId="4" borderId="7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vertical="top" wrapText="1" readingOrder="1"/>
    </xf>
    <xf numFmtId="0" fontId="6" fillId="3" borderId="4" xfId="0" applyNumberFormat="1" applyFont="1" applyFill="1" applyBorder="1" applyAlignment="1">
      <alignment horizontal="center" vertical="top" wrapText="1" readingOrder="1"/>
    </xf>
    <xf numFmtId="165" fontId="6" fillId="4" borderId="4" xfId="0" applyNumberFormat="1" applyFont="1" applyFill="1" applyBorder="1" applyAlignment="1">
      <alignment horizontal="center" vertical="top" wrapText="1" readingOrder="1"/>
    </xf>
    <xf numFmtId="4" fontId="4" fillId="4" borderId="12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30" xfId="0" applyNumberFormat="1" applyFont="1" applyFill="1" applyBorder="1" applyAlignment="1">
      <alignment horizontal="right" vertical="center"/>
    </xf>
    <xf numFmtId="0" fontId="5" fillId="8" borderId="4" xfId="0" applyFont="1" applyFill="1" applyBorder="1" applyAlignment="1">
      <alignment vertical="center"/>
    </xf>
    <xf numFmtId="165" fontId="7" fillId="8" borderId="4" xfId="0" applyNumberFormat="1" applyFont="1" applyFill="1" applyBorder="1" applyAlignment="1">
      <alignment horizontal="center" vertical="top" wrapText="1" readingOrder="1"/>
    </xf>
    <xf numFmtId="43" fontId="7" fillId="8" borderId="4" xfId="4" applyFont="1" applyFill="1" applyBorder="1" applyAlignment="1">
      <alignment vertical="top" wrapText="1"/>
    </xf>
    <xf numFmtId="4" fontId="5" fillId="8" borderId="4" xfId="0" applyNumberFormat="1" applyFont="1" applyFill="1" applyBorder="1" applyAlignment="1">
      <alignment horizontal="center" vertical="center"/>
    </xf>
    <xf numFmtId="4" fontId="5" fillId="8" borderId="18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readingOrder="1"/>
    </xf>
    <xf numFmtId="4" fontId="4" fillId="4" borderId="13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 readingOrder="1"/>
    </xf>
    <xf numFmtId="0" fontId="4" fillId="0" borderId="0" xfId="0" applyFont="1"/>
    <xf numFmtId="0" fontId="6" fillId="8" borderId="0" xfId="0" applyNumberFormat="1" applyFont="1" applyFill="1" applyBorder="1" applyAlignment="1">
      <alignment horizontal="center" vertical="top" wrapText="1" readingOrder="1"/>
    </xf>
    <xf numFmtId="4" fontId="5" fillId="8" borderId="31" xfId="0" applyNumberFormat="1" applyFont="1" applyFill="1" applyBorder="1" applyAlignment="1">
      <alignment horizontal="right" vertical="center"/>
    </xf>
    <xf numFmtId="0" fontId="6" fillId="6" borderId="4" xfId="0" applyNumberFormat="1" applyFont="1" applyFill="1" applyBorder="1" applyAlignment="1">
      <alignment vertical="top" wrapText="1" readingOrder="1"/>
    </xf>
    <xf numFmtId="0" fontId="6" fillId="6" borderId="7" xfId="0" applyNumberFormat="1" applyFont="1" applyFill="1" applyBorder="1" applyAlignment="1">
      <alignment vertical="top" wrapText="1" readingOrder="1"/>
    </xf>
    <xf numFmtId="0" fontId="6" fillId="6" borderId="4" xfId="0" applyNumberFormat="1" applyFont="1" applyFill="1" applyBorder="1" applyAlignment="1">
      <alignment horizontal="center" vertical="top" wrapText="1" readingOrder="1"/>
    </xf>
    <xf numFmtId="165" fontId="6" fillId="4" borderId="12" xfId="0" applyNumberFormat="1" applyFont="1" applyFill="1" applyBorder="1" applyAlignment="1">
      <alignment horizontal="center" vertical="top" wrapText="1" readingOrder="1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6" fillId="8" borderId="27" xfId="0" applyNumberFormat="1" applyFont="1" applyFill="1" applyBorder="1" applyAlignment="1">
      <alignment horizontal="center" vertical="top" wrapText="1" readingOrder="1"/>
    </xf>
    <xf numFmtId="0" fontId="5" fillId="8" borderId="25" xfId="0" applyFont="1" applyFill="1" applyBorder="1" applyAlignment="1">
      <alignment vertical="center"/>
    </xf>
    <xf numFmtId="4" fontId="5" fillId="8" borderId="26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65" fontId="4" fillId="4" borderId="7" xfId="0" applyNumberFormat="1" applyFont="1" applyFill="1" applyBorder="1" applyAlignment="1">
      <alignment horizontal="center" vertical="top" wrapText="1" readingOrder="1"/>
    </xf>
    <xf numFmtId="0" fontId="6" fillId="3" borderId="7" xfId="0" applyNumberFormat="1" applyFont="1" applyFill="1" applyBorder="1" applyAlignment="1">
      <alignment horizontal="left" vertical="top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readingOrder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4" fontId="4" fillId="4" borderId="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 wrapText="1"/>
    </xf>
    <xf numFmtId="0" fontId="4" fillId="3" borderId="0" xfId="0" applyFont="1" applyFill="1"/>
    <xf numFmtId="165" fontId="9" fillId="4" borderId="7" xfId="0" applyNumberFormat="1" applyFont="1" applyFill="1" applyBorder="1" applyAlignment="1">
      <alignment horizontal="center" vertical="top" wrapText="1" readingOrder="1"/>
    </xf>
    <xf numFmtId="0" fontId="6" fillId="6" borderId="7" xfId="0" applyNumberFormat="1" applyFont="1" applyFill="1" applyBorder="1" applyAlignment="1">
      <alignment horizontal="center" vertical="top" wrapText="1" readingOrder="1"/>
    </xf>
    <xf numFmtId="0" fontId="6" fillId="8" borderId="12" xfId="0" applyNumberFormat="1" applyFont="1" applyFill="1" applyBorder="1" applyAlignment="1">
      <alignment horizontal="center" vertical="top" wrapText="1" readingOrder="1"/>
    </xf>
    <xf numFmtId="0" fontId="5" fillId="7" borderId="28" xfId="0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4" fontId="5" fillId="5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3" fontId="4" fillId="4" borderId="0" xfId="4" applyFont="1" applyFill="1" applyAlignment="1">
      <alignment vertical="center"/>
    </xf>
    <xf numFmtId="165" fontId="4" fillId="4" borderId="4" xfId="0" applyNumberFormat="1" applyFont="1" applyFill="1" applyBorder="1" applyAlignment="1">
      <alignment horizontal="center" vertical="top" wrapText="1" readingOrder="1"/>
    </xf>
    <xf numFmtId="165" fontId="4" fillId="4" borderId="5" xfId="0" applyNumberFormat="1" applyFont="1" applyFill="1" applyBorder="1" applyAlignment="1">
      <alignment horizontal="center" vertical="top" wrapText="1" readingOrder="1"/>
    </xf>
    <xf numFmtId="0" fontId="9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165" fontId="9" fillId="4" borderId="5" xfId="0" applyNumberFormat="1" applyFont="1" applyFill="1" applyBorder="1" applyAlignment="1">
      <alignment horizontal="center" vertical="top" wrapText="1" readingOrder="1"/>
    </xf>
    <xf numFmtId="165" fontId="9" fillId="4" borderId="4" xfId="0" applyNumberFormat="1" applyFont="1" applyFill="1" applyBorder="1" applyAlignment="1">
      <alignment horizontal="center" vertical="top" wrapText="1" readingOrder="1"/>
    </xf>
    <xf numFmtId="165" fontId="11" fillId="8" borderId="4" xfId="0" applyNumberFormat="1" applyFont="1" applyFill="1" applyBorder="1" applyAlignment="1">
      <alignment horizontal="center" vertical="top" wrapText="1" readingOrder="1"/>
    </xf>
    <xf numFmtId="165" fontId="9" fillId="4" borderId="12" xfId="0" applyNumberFormat="1" applyFont="1" applyFill="1" applyBorder="1" applyAlignment="1">
      <alignment horizontal="center" vertical="top" wrapText="1" readingOrder="1"/>
    </xf>
    <xf numFmtId="4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43" fontId="4" fillId="0" borderId="7" xfId="4" applyFont="1" applyFill="1" applyBorder="1" applyAlignment="1">
      <alignment horizontal="center" vertical="center"/>
    </xf>
    <xf numFmtId="43" fontId="4" fillId="0" borderId="7" xfId="4" applyFont="1" applyFill="1" applyBorder="1" applyAlignment="1">
      <alignment horizontal="center"/>
    </xf>
    <xf numFmtId="43" fontId="4" fillId="0" borderId="7" xfId="4" applyFont="1" applyFill="1" applyBorder="1" applyAlignment="1">
      <alignment horizontal="center" wrapText="1"/>
    </xf>
    <xf numFmtId="43" fontId="4" fillId="0" borderId="7" xfId="4" applyFont="1" applyFill="1" applyBorder="1" applyAlignment="1">
      <alignment horizontal="left"/>
    </xf>
    <xf numFmtId="165" fontId="9" fillId="4" borderId="37" xfId="0" applyNumberFormat="1" applyFont="1" applyFill="1" applyBorder="1" applyAlignment="1">
      <alignment horizontal="center" vertical="top" wrapText="1" readingOrder="1"/>
    </xf>
    <xf numFmtId="43" fontId="4" fillId="0" borderId="7" xfId="4" applyFont="1" applyFill="1" applyBorder="1" applyAlignment="1">
      <alignment horizontal="left" wrapText="1"/>
    </xf>
    <xf numFmtId="43" fontId="4" fillId="0" borderId="5" xfId="4" applyFont="1" applyFill="1" applyBorder="1" applyAlignment="1">
      <alignment horizontal="center" vertical="center"/>
    </xf>
    <xf numFmtId="43" fontId="4" fillId="0" borderId="5" xfId="4" applyFont="1" applyFill="1" applyBorder="1" applyAlignment="1">
      <alignment horizontal="left"/>
    </xf>
    <xf numFmtId="165" fontId="6" fillId="4" borderId="7" xfId="0" applyNumberFormat="1" applyFont="1" applyFill="1" applyBorder="1" applyAlignment="1">
      <alignment horizontal="center" vertical="top" wrapText="1"/>
    </xf>
    <xf numFmtId="43" fontId="4" fillId="3" borderId="0" xfId="4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3" fontId="9" fillId="4" borderId="5" xfId="4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vertical="top" wrapText="1" readingOrder="1"/>
    </xf>
    <xf numFmtId="43" fontId="9" fillId="4" borderId="7" xfId="4" applyFont="1" applyFill="1" applyBorder="1" applyAlignment="1">
      <alignment horizontal="center" vertical="center" wrapText="1"/>
    </xf>
    <xf numFmtId="43" fontId="6" fillId="4" borderId="7" xfId="4" applyFont="1" applyFill="1" applyBorder="1" applyAlignment="1">
      <alignment horizontal="center" vertical="top" wrapText="1"/>
    </xf>
    <xf numFmtId="43" fontId="4" fillId="4" borderId="7" xfId="0" applyNumberFormat="1" applyFont="1" applyFill="1" applyBorder="1" applyAlignment="1"/>
    <xf numFmtId="43" fontId="9" fillId="4" borderId="4" xfId="4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horizontal="center" readingOrder="1"/>
    </xf>
    <xf numFmtId="165" fontId="4" fillId="4" borderId="7" xfId="0" applyNumberFormat="1" applyFont="1" applyFill="1" applyBorder="1" applyAlignment="1">
      <alignment horizontal="center" vertical="top" wrapText="1"/>
    </xf>
    <xf numFmtId="4" fontId="5" fillId="5" borderId="28" xfId="0" applyNumberFormat="1" applyFont="1" applyFill="1" applyBorder="1" applyAlignment="1">
      <alignment horizontal="center" vertical="center"/>
    </xf>
    <xf numFmtId="4" fontId="11" fillId="5" borderId="17" xfId="0" applyNumberFormat="1" applyFont="1" applyFill="1" applyBorder="1" applyAlignment="1">
      <alignment horizontal="center" vertical="center"/>
    </xf>
    <xf numFmtId="43" fontId="5" fillId="5" borderId="28" xfId="4" applyFont="1" applyFill="1" applyBorder="1" applyAlignment="1">
      <alignment vertical="center"/>
    </xf>
    <xf numFmtId="4" fontId="5" fillId="5" borderId="17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top" wrapText="1"/>
    </xf>
    <xf numFmtId="165" fontId="11" fillId="8" borderId="4" xfId="0" applyNumberFormat="1" applyFont="1" applyFill="1" applyBorder="1" applyAlignment="1">
      <alignment horizontal="center" vertical="top" wrapText="1"/>
    </xf>
    <xf numFmtId="43" fontId="11" fillId="8" borderId="4" xfId="4" applyFont="1" applyFill="1" applyBorder="1" applyAlignment="1">
      <alignment vertical="top" wrapText="1"/>
    </xf>
    <xf numFmtId="4" fontId="11" fillId="8" borderId="4" xfId="0" applyNumberFormat="1" applyFont="1" applyFill="1" applyBorder="1" applyAlignment="1">
      <alignment horizontal="center" vertical="center"/>
    </xf>
    <xf numFmtId="4" fontId="11" fillId="8" borderId="18" xfId="0" applyNumberFormat="1" applyFont="1" applyFill="1" applyBorder="1" applyAlignment="1">
      <alignment horizontal="center" vertical="center"/>
    </xf>
    <xf numFmtId="4" fontId="11" fillId="8" borderId="31" xfId="0" applyNumberFormat="1" applyFont="1" applyFill="1" applyBorder="1" applyAlignment="1">
      <alignment horizontal="right" vertical="center"/>
    </xf>
    <xf numFmtId="43" fontId="7" fillId="8" borderId="4" xfId="4" applyFont="1" applyFill="1" applyBorder="1" applyAlignment="1">
      <alignment horizontal="center" vertical="top" wrapText="1"/>
    </xf>
    <xf numFmtId="165" fontId="5" fillId="8" borderId="15" xfId="0" applyNumberFormat="1" applyFont="1" applyFill="1" applyBorder="1" applyAlignment="1">
      <alignment horizontal="center" vertical="center"/>
    </xf>
    <xf numFmtId="4" fontId="5" fillId="8" borderId="11" xfId="0" applyNumberFormat="1" applyFont="1" applyFill="1" applyBorder="1" applyAlignment="1">
      <alignment horizontal="right" vertical="center"/>
    </xf>
    <xf numFmtId="43" fontId="4" fillId="0" borderId="5" xfId="4" applyFont="1" applyFill="1" applyBorder="1" applyAlignment="1">
      <alignment horizontal="center"/>
    </xf>
    <xf numFmtId="43" fontId="6" fillId="4" borderId="5" xfId="4" applyFont="1" applyFill="1" applyBorder="1" applyAlignment="1">
      <alignment horizontal="center" vertical="top" wrapText="1"/>
    </xf>
    <xf numFmtId="165" fontId="6" fillId="4" borderId="5" xfId="0" applyNumberFormat="1" applyFont="1" applyFill="1" applyBorder="1" applyAlignment="1">
      <alignment horizontal="center" vertical="top" wrapText="1"/>
    </xf>
    <xf numFmtId="4" fontId="4" fillId="4" borderId="5" xfId="0" applyNumberFormat="1" applyFont="1" applyFill="1" applyBorder="1" applyAlignment="1">
      <alignment horizontal="center"/>
    </xf>
    <xf numFmtId="165" fontId="9" fillId="4" borderId="38" xfId="0" applyNumberFormat="1" applyFont="1" applyFill="1" applyBorder="1" applyAlignment="1">
      <alignment horizontal="center" vertical="top" wrapText="1" readingOrder="1"/>
    </xf>
    <xf numFmtId="43" fontId="4" fillId="4" borderId="5" xfId="0" applyNumberFormat="1" applyFont="1" applyFill="1" applyBorder="1" applyAlignment="1"/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4" fillId="4" borderId="5" xfId="0" applyFont="1" applyFill="1" applyBorder="1" applyAlignment="1">
      <alignment horizontal="right"/>
    </xf>
    <xf numFmtId="43" fontId="4" fillId="4" borderId="5" xfId="0" applyNumberFormat="1" applyFont="1" applyFill="1" applyBorder="1" applyAlignment="1">
      <alignment horizontal="right"/>
    </xf>
    <xf numFmtId="165" fontId="7" fillId="8" borderId="4" xfId="0" applyNumberFormat="1" applyFont="1" applyFill="1" applyBorder="1" applyAlignment="1">
      <alignment horizontal="right" vertical="top" wrapText="1"/>
    </xf>
    <xf numFmtId="165" fontId="11" fillId="8" borderId="4" xfId="0" applyNumberFormat="1" applyFont="1" applyFill="1" applyBorder="1" applyAlignment="1">
      <alignment horizontal="right" vertical="top" wrapText="1"/>
    </xf>
    <xf numFmtId="0" fontId="4" fillId="4" borderId="7" xfId="0" applyFont="1" applyFill="1" applyBorder="1" applyAlignment="1">
      <alignment horizontal="right"/>
    </xf>
    <xf numFmtId="4" fontId="5" fillId="7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43" fontId="4" fillId="0" borderId="0" xfId="0" applyNumberFormat="1" applyFont="1" applyBorder="1" applyAlignment="1">
      <alignment vertical="center"/>
    </xf>
    <xf numFmtId="0" fontId="6" fillId="3" borderId="5" xfId="0" applyNumberFormat="1" applyFont="1" applyFill="1" applyBorder="1" applyAlignment="1">
      <alignment vertical="center" wrapText="1" readingOrder="1"/>
    </xf>
    <xf numFmtId="0" fontId="6" fillId="3" borderId="7" xfId="0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vertical="center" readingOrder="1"/>
    </xf>
    <xf numFmtId="0" fontId="4" fillId="0" borderId="7" xfId="0" applyFont="1" applyBorder="1"/>
    <xf numFmtId="0" fontId="4" fillId="0" borderId="7" xfId="0" applyFont="1" applyBorder="1" applyAlignment="1">
      <alignment vertical="center"/>
    </xf>
    <xf numFmtId="43" fontId="4" fillId="3" borderId="7" xfId="4" applyFont="1" applyFill="1" applyBorder="1" applyAlignment="1">
      <alignment horizontal="left"/>
    </xf>
    <xf numFmtId="165" fontId="4" fillId="4" borderId="37" xfId="0" applyNumberFormat="1" applyFont="1" applyFill="1" applyBorder="1" applyAlignment="1">
      <alignment horizontal="center" vertical="top" wrapText="1" readingOrder="1"/>
    </xf>
    <xf numFmtId="43" fontId="4" fillId="4" borderId="7" xfId="4" applyFont="1" applyFill="1" applyBorder="1" applyAlignment="1">
      <alignment horizontal="center" vertical="top" wrapText="1"/>
    </xf>
    <xf numFmtId="4" fontId="4" fillId="4" borderId="7" xfId="0" applyNumberFormat="1" applyFont="1" applyFill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top" wrapText="1" readingOrder="1"/>
    </xf>
    <xf numFmtId="0" fontId="13" fillId="2" borderId="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horizontal="right" vertical="center"/>
    </xf>
    <xf numFmtId="0" fontId="5" fillId="8" borderId="14" xfId="0" applyFont="1" applyFill="1" applyBorder="1" applyAlignment="1">
      <alignment horizontal="right" vertical="center"/>
    </xf>
    <xf numFmtId="0" fontId="5" fillId="8" borderId="10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5" fillId="7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right"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2382612</xdr:colOff>
      <xdr:row>0</xdr:row>
      <xdr:rowOff>177800</xdr:rowOff>
    </xdr:from>
    <xdr:to>
      <xdr:col>5</xdr:col>
      <xdr:colOff>270329</xdr:colOff>
      <xdr:row>4</xdr:row>
      <xdr:rowOff>186871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834712" y="177800"/>
          <a:ext cx="5329917" cy="132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F1559"/>
  <sheetViews>
    <sheetView tabSelected="1" view="pageBreakPreview" topLeftCell="A121" zoomScale="75" zoomScaleNormal="70" zoomScaleSheetLayoutView="75" workbookViewId="0">
      <selection activeCell="A132" sqref="A132:XFD132"/>
    </sheetView>
  </sheetViews>
  <sheetFormatPr defaultColWidth="11.42578125" defaultRowHeight="15" x14ac:dyDescent="0.2"/>
  <cols>
    <col min="1" max="1" width="8.28515625" style="81" customWidth="1"/>
    <col min="2" max="2" width="67" style="9" bestFit="1" customWidth="1"/>
    <col min="3" max="3" width="81.28515625" style="9" bestFit="1" customWidth="1"/>
    <col min="4" max="4" width="95.5703125" style="9" bestFit="1" customWidth="1"/>
    <col min="5" max="5" width="16" style="82" customWidth="1"/>
    <col min="6" max="6" width="22" style="82" bestFit="1" customWidth="1"/>
    <col min="7" max="7" width="13" style="94" customWidth="1"/>
    <col min="8" max="8" width="14.5703125" style="83" bestFit="1" customWidth="1"/>
    <col min="9" max="9" width="19.42578125" style="81" bestFit="1" customWidth="1"/>
    <col min="10" max="10" width="17.7109375" style="138" customWidth="1"/>
    <col min="11" max="11" width="20.7109375" style="81" bestFit="1" customWidth="1"/>
    <col min="12" max="12" width="19" style="81" bestFit="1" customWidth="1"/>
    <col min="13" max="13" width="16.5703125" style="81" customWidth="1"/>
    <col min="14" max="14" width="21.85546875" style="81" customWidth="1"/>
    <col min="15" max="15" width="16.85546875" style="81" customWidth="1"/>
    <col min="16" max="16" width="17.5703125" style="81" customWidth="1"/>
    <col min="17" max="17" width="15.85546875" style="4" customWidth="1"/>
    <col min="18" max="18" width="15.28515625" style="8" customWidth="1"/>
    <col min="19" max="19" width="24.5703125" style="8" bestFit="1" customWidth="1"/>
    <col min="20" max="20" width="11.42578125" style="8"/>
    <col min="21" max="21" width="25.42578125" style="9" bestFit="1" customWidth="1"/>
    <col min="22" max="16384" width="11.42578125" style="9"/>
  </cols>
  <sheetData>
    <row r="1" spans="1:20" s="1" customFormat="1" x14ac:dyDescent="0.2">
      <c r="E1" s="2"/>
      <c r="F1" s="2"/>
      <c r="G1" s="86"/>
      <c r="H1" s="3"/>
      <c r="J1" s="138"/>
      <c r="Q1" s="4"/>
      <c r="R1" s="4"/>
      <c r="S1" s="4"/>
      <c r="T1" s="4"/>
    </row>
    <row r="2" spans="1:20" s="1" customFormat="1" ht="51" customHeight="1" x14ac:dyDescent="0.2">
      <c r="E2" s="2"/>
      <c r="F2" s="2"/>
      <c r="G2" s="87"/>
      <c r="H2" s="3"/>
      <c r="J2" s="138"/>
      <c r="Q2" s="4"/>
      <c r="R2" s="4"/>
      <c r="S2" s="4"/>
      <c r="T2" s="4"/>
    </row>
    <row r="3" spans="1:20" s="1" customFormat="1" x14ac:dyDescent="0.2">
      <c r="E3" s="2"/>
      <c r="F3" s="2"/>
      <c r="G3" s="86"/>
      <c r="H3" s="3"/>
      <c r="J3" s="138"/>
      <c r="Q3" s="4"/>
      <c r="R3" s="4"/>
      <c r="S3" s="4"/>
      <c r="T3" s="4"/>
    </row>
    <row r="4" spans="1:20" s="1" customFormat="1" ht="22.5" customHeight="1" x14ac:dyDescent="0.2">
      <c r="E4" s="2"/>
      <c r="F4" s="2"/>
      <c r="G4" s="86"/>
      <c r="H4" s="3"/>
      <c r="J4" s="138"/>
      <c r="Q4" s="4"/>
      <c r="R4" s="4"/>
      <c r="S4" s="4"/>
      <c r="T4" s="4"/>
    </row>
    <row r="5" spans="1:20" s="1" customFormat="1" ht="15.75" x14ac:dyDescent="0.2">
      <c r="A5" s="5"/>
      <c r="B5" s="5"/>
      <c r="C5" s="5"/>
      <c r="D5" s="5"/>
      <c r="E5" s="5"/>
      <c r="F5" s="6"/>
      <c r="G5" s="87"/>
      <c r="H5" s="7"/>
      <c r="I5" s="5"/>
      <c r="J5" s="139"/>
      <c r="K5" s="5"/>
      <c r="L5" s="5"/>
      <c r="M5" s="5"/>
      <c r="N5" s="5"/>
      <c r="O5" s="5"/>
      <c r="P5" s="5"/>
      <c r="Q5" s="4"/>
      <c r="R5" s="4"/>
      <c r="S5" s="4"/>
      <c r="T5" s="4"/>
    </row>
    <row r="6" spans="1:20" s="1" customFormat="1" ht="18.75" x14ac:dyDescent="0.2">
      <c r="A6" s="177" t="s">
        <v>311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4"/>
      <c r="R6" s="4"/>
      <c r="S6" s="4"/>
      <c r="T6" s="4"/>
    </row>
    <row r="7" spans="1:20" s="1" customFormat="1" ht="18" x14ac:dyDescent="0.2">
      <c r="A7" s="181" t="s">
        <v>17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4"/>
      <c r="R7" s="4"/>
      <c r="S7" s="4"/>
      <c r="T7" s="4"/>
    </row>
    <row r="8" spans="1:20" s="1" customFormat="1" ht="18" x14ac:dyDescent="0.2">
      <c r="A8" s="181" t="s">
        <v>323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4"/>
      <c r="R8" s="4"/>
      <c r="S8" s="4"/>
      <c r="T8" s="4"/>
    </row>
    <row r="9" spans="1:20" s="1" customFormat="1" ht="19.5" customHeight="1" thickBot="1" x14ac:dyDescent="0.25">
      <c r="E9" s="2"/>
      <c r="F9" s="2"/>
      <c r="G9" s="86"/>
      <c r="H9" s="3"/>
      <c r="J9" s="138"/>
      <c r="Q9" s="4"/>
      <c r="R9" s="4"/>
      <c r="S9" s="4"/>
      <c r="T9" s="4"/>
    </row>
    <row r="10" spans="1:20" ht="36.75" customHeight="1" thickBot="1" x14ac:dyDescent="0.25">
      <c r="A10" s="189" t="s">
        <v>20</v>
      </c>
      <c r="B10" s="160" t="s">
        <v>16</v>
      </c>
      <c r="C10" s="160" t="s">
        <v>22</v>
      </c>
      <c r="D10" s="160" t="s">
        <v>324</v>
      </c>
      <c r="E10" s="160" t="s">
        <v>21</v>
      </c>
      <c r="F10" s="191" t="s">
        <v>18</v>
      </c>
      <c r="G10" s="193" t="s">
        <v>10</v>
      </c>
      <c r="H10" s="179" t="s">
        <v>8</v>
      </c>
      <c r="I10" s="179"/>
      <c r="J10" s="180"/>
      <c r="K10" s="180"/>
      <c r="L10" s="180"/>
      <c r="M10" s="180"/>
      <c r="N10" s="182" t="s">
        <v>1</v>
      </c>
      <c r="O10" s="183"/>
      <c r="P10" s="186" t="s">
        <v>19</v>
      </c>
      <c r="R10" s="149"/>
    </row>
    <row r="11" spans="1:20" ht="37.5" customHeight="1" x14ac:dyDescent="0.2">
      <c r="A11" s="190"/>
      <c r="B11" s="161"/>
      <c r="C11" s="161"/>
      <c r="D11" s="161"/>
      <c r="E11" s="161"/>
      <c r="F11" s="192"/>
      <c r="G11" s="194"/>
      <c r="H11" s="178" t="s">
        <v>12</v>
      </c>
      <c r="I11" s="178"/>
      <c r="J11" s="186" t="s">
        <v>9</v>
      </c>
      <c r="K11" s="184" t="s">
        <v>13</v>
      </c>
      <c r="L11" s="185"/>
      <c r="M11" s="186" t="s">
        <v>11</v>
      </c>
      <c r="N11" s="188" t="s">
        <v>3</v>
      </c>
      <c r="O11" s="186" t="s">
        <v>0</v>
      </c>
      <c r="P11" s="187"/>
    </row>
    <row r="12" spans="1:20" ht="45.75" customHeight="1" thickBot="1" x14ac:dyDescent="0.25">
      <c r="A12" s="190"/>
      <c r="B12" s="161"/>
      <c r="C12" s="162"/>
      <c r="D12" s="162"/>
      <c r="E12" s="162"/>
      <c r="F12" s="192"/>
      <c r="G12" s="195"/>
      <c r="H12" s="10" t="s">
        <v>4</v>
      </c>
      <c r="I12" s="11" t="s">
        <v>5</v>
      </c>
      <c r="J12" s="196"/>
      <c r="K12" s="12" t="s">
        <v>6</v>
      </c>
      <c r="L12" s="13" t="s">
        <v>7</v>
      </c>
      <c r="M12" s="196"/>
      <c r="N12" s="188"/>
      <c r="O12" s="196"/>
      <c r="P12" s="187"/>
    </row>
    <row r="13" spans="1:20" s="2" customFormat="1" ht="16.5" thickBot="1" x14ac:dyDescent="0.25">
      <c r="A13" s="163" t="s">
        <v>25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5"/>
      <c r="Q13" s="14"/>
      <c r="R13" s="14"/>
      <c r="S13" s="14"/>
      <c r="T13" s="14"/>
    </row>
    <row r="14" spans="1:20" s="1" customFormat="1" ht="16.5" customHeight="1" x14ac:dyDescent="0.2">
      <c r="A14" s="15">
        <v>1</v>
      </c>
      <c r="B14" s="16" t="s">
        <v>58</v>
      </c>
      <c r="C14" s="16" t="s">
        <v>25</v>
      </c>
      <c r="D14" s="16" t="s">
        <v>59</v>
      </c>
      <c r="E14" s="17" t="s">
        <v>39</v>
      </c>
      <c r="F14" s="106">
        <v>375000</v>
      </c>
      <c r="G14" s="111">
        <v>79737.02</v>
      </c>
      <c r="H14" s="19">
        <v>6788.12</v>
      </c>
      <c r="I14" s="18">
        <v>16792.919999999998</v>
      </c>
      <c r="J14" s="140">
        <v>520.34</v>
      </c>
      <c r="K14" s="112">
        <v>3595.1</v>
      </c>
      <c r="L14" s="18">
        <v>8384.6299999999992</v>
      </c>
      <c r="M14" s="18">
        <v>0</v>
      </c>
      <c r="N14" s="20">
        <f>G14+H14+K14+M14</f>
        <v>90120.24</v>
      </c>
      <c r="O14" s="21">
        <f>I14+J14+L14</f>
        <v>25697.89</v>
      </c>
      <c r="P14" s="42">
        <f>F14-N14</f>
        <v>284879.76</v>
      </c>
      <c r="Q14" s="4"/>
      <c r="R14" s="4"/>
      <c r="S14" s="4"/>
      <c r="T14" s="4"/>
    </row>
    <row r="15" spans="1:20" s="1" customFormat="1" ht="16.5" customHeight="1" x14ac:dyDescent="0.2">
      <c r="A15" s="22">
        <v>2</v>
      </c>
      <c r="B15" s="23" t="s">
        <v>60</v>
      </c>
      <c r="C15" s="23" t="s">
        <v>25</v>
      </c>
      <c r="D15" s="23" t="s">
        <v>61</v>
      </c>
      <c r="E15" s="24" t="s">
        <v>52</v>
      </c>
      <c r="F15" s="100">
        <v>76500</v>
      </c>
      <c r="G15" s="113">
        <v>6179</v>
      </c>
      <c r="H15" s="114">
        <f>F15*2.87/100</f>
        <v>2195.5500000000002</v>
      </c>
      <c r="I15" s="108">
        <f>F15*7.1/100</f>
        <v>5431.5</v>
      </c>
      <c r="J15" s="140">
        <v>520.34</v>
      </c>
      <c r="K15" s="115">
        <f>F15*3.04/100</f>
        <v>2325.6</v>
      </c>
      <c r="L15" s="108">
        <f>F15*7.09/100</f>
        <v>5423.85</v>
      </c>
      <c r="M15" s="26">
        <v>2063.2399999999998</v>
      </c>
      <c r="N15" s="20">
        <f>G15+H15+K15+M15</f>
        <v>12763.39</v>
      </c>
      <c r="O15" s="21">
        <f t="shared" ref="O15:O18" si="0">I15+J15+L15</f>
        <v>11375.69</v>
      </c>
      <c r="P15" s="27">
        <f>F15-N15</f>
        <v>63736.61</v>
      </c>
      <c r="Q15" s="4"/>
      <c r="R15" s="4"/>
      <c r="S15" s="4"/>
      <c r="T15" s="4"/>
    </row>
    <row r="16" spans="1:20" s="1" customFormat="1" ht="16.5" customHeight="1" x14ac:dyDescent="0.2">
      <c r="A16" s="28">
        <v>3</v>
      </c>
      <c r="B16" s="29" t="s">
        <v>64</v>
      </c>
      <c r="C16" s="29" t="s">
        <v>25</v>
      </c>
      <c r="D16" s="29" t="s">
        <v>65</v>
      </c>
      <c r="E16" s="30" t="s">
        <v>66</v>
      </c>
      <c r="F16" s="100">
        <v>75500</v>
      </c>
      <c r="G16" s="116">
        <v>3444.69</v>
      </c>
      <c r="H16" s="114">
        <f>F16*2.87/100</f>
        <v>2166.85</v>
      </c>
      <c r="I16" s="108">
        <f>F16*7.1/100</f>
        <v>5360.5</v>
      </c>
      <c r="J16" s="140">
        <v>520.34</v>
      </c>
      <c r="K16" s="115">
        <f>F16*3.04/100</f>
        <v>2295.1999999999998</v>
      </c>
      <c r="L16" s="108">
        <f>F16*7.09/100</f>
        <v>5352.95</v>
      </c>
      <c r="M16" s="117">
        <v>0</v>
      </c>
      <c r="N16" s="32">
        <f>G16+H16+K16+M16</f>
        <v>7906.74</v>
      </c>
      <c r="O16" s="66">
        <f t="shared" si="0"/>
        <v>11233.79</v>
      </c>
      <c r="P16" s="27">
        <f>F16-N16</f>
        <v>67593.259999999995</v>
      </c>
      <c r="Q16" s="33"/>
      <c r="R16" s="4"/>
      <c r="S16" s="4"/>
      <c r="T16" s="4"/>
    </row>
    <row r="17" spans="1:20" s="1" customFormat="1" ht="16.5" customHeight="1" x14ac:dyDescent="0.2">
      <c r="A17" s="22">
        <v>4</v>
      </c>
      <c r="B17" s="23" t="s">
        <v>157</v>
      </c>
      <c r="C17" s="23" t="s">
        <v>25</v>
      </c>
      <c r="D17" s="23" t="s">
        <v>294</v>
      </c>
      <c r="E17" s="24" t="s">
        <v>39</v>
      </c>
      <c r="F17" s="100">
        <v>49000</v>
      </c>
      <c r="G17" s="113">
        <v>0</v>
      </c>
      <c r="H17" s="114">
        <f>F17*2.87/100</f>
        <v>1406.3</v>
      </c>
      <c r="I17" s="108">
        <f>F17*7.1/100</f>
        <v>3479</v>
      </c>
      <c r="J17" s="140">
        <v>520.34</v>
      </c>
      <c r="K17" s="115">
        <f>F17*3.04/100</f>
        <v>1489.6</v>
      </c>
      <c r="L17" s="108">
        <f>F17*7.09/100</f>
        <v>3474.1</v>
      </c>
      <c r="M17" s="118">
        <v>0</v>
      </c>
      <c r="N17" s="34">
        <f>G17+H17+K17+M17</f>
        <v>2895.8999999999996</v>
      </c>
      <c r="O17" s="34">
        <f t="shared" si="0"/>
        <v>7473.4400000000005</v>
      </c>
      <c r="P17" s="158">
        <f>F17-N17</f>
        <v>46104.1</v>
      </c>
      <c r="Q17" s="4"/>
      <c r="R17" s="4"/>
      <c r="S17" s="4"/>
      <c r="T17" s="4"/>
    </row>
    <row r="18" spans="1:20" s="1" customFormat="1" ht="16.5" customHeight="1" x14ac:dyDescent="0.2">
      <c r="A18" s="22">
        <v>5</v>
      </c>
      <c r="B18" s="23" t="s">
        <v>62</v>
      </c>
      <c r="C18" s="23" t="s">
        <v>25</v>
      </c>
      <c r="D18" s="23" t="s">
        <v>63</v>
      </c>
      <c r="E18" s="30" t="s">
        <v>39</v>
      </c>
      <c r="F18" s="100">
        <v>40500</v>
      </c>
      <c r="G18" s="113">
        <v>203.73</v>
      </c>
      <c r="H18" s="114">
        <f>F18*2.87/100</f>
        <v>1162.3499999999999</v>
      </c>
      <c r="I18" s="108">
        <f>F18*7.1/100</f>
        <v>2875.5</v>
      </c>
      <c r="J18" s="137">
        <f t="shared" ref="J18" si="1">F18*1.1/100</f>
        <v>445.5</v>
      </c>
      <c r="K18" s="115">
        <f>F18*3.04/100</f>
        <v>1231.2</v>
      </c>
      <c r="L18" s="108">
        <f>F18*7.09/100</f>
        <v>2871.45</v>
      </c>
      <c r="M18" s="26">
        <v>2063.2399999999998</v>
      </c>
      <c r="N18" s="20">
        <f>G18+H18+K18+M18</f>
        <v>4660.5199999999995</v>
      </c>
      <c r="O18" s="21">
        <f t="shared" si="0"/>
        <v>6192.45</v>
      </c>
      <c r="P18" s="27">
        <f>F18-N18</f>
        <v>35839.480000000003</v>
      </c>
      <c r="Q18" s="4"/>
      <c r="R18" s="4"/>
      <c r="S18" s="4"/>
      <c r="T18" s="4"/>
    </row>
    <row r="19" spans="1:20" s="1" customFormat="1" ht="16.5" customHeight="1" thickBot="1" x14ac:dyDescent="0.25">
      <c r="A19" s="166" t="s">
        <v>290</v>
      </c>
      <c r="B19" s="167"/>
      <c r="C19" s="167"/>
      <c r="D19" s="167"/>
      <c r="E19" s="36"/>
      <c r="F19" s="130">
        <f t="shared" ref="F19:M19" si="2">SUM(F14:F18)</f>
        <v>616500</v>
      </c>
      <c r="G19" s="90">
        <f t="shared" si="2"/>
        <v>89564.44</v>
      </c>
      <c r="H19" s="38">
        <f t="shared" si="2"/>
        <v>13719.17</v>
      </c>
      <c r="I19" s="37">
        <f t="shared" si="2"/>
        <v>33939.42</v>
      </c>
      <c r="J19" s="142">
        <f t="shared" si="2"/>
        <v>2526.86</v>
      </c>
      <c r="K19" s="37">
        <f t="shared" si="2"/>
        <v>10936.7</v>
      </c>
      <c r="L19" s="37">
        <f t="shared" si="2"/>
        <v>25506.98</v>
      </c>
      <c r="M19" s="37">
        <f t="shared" si="2"/>
        <v>4126.4799999999996</v>
      </c>
      <c r="N19" s="39">
        <f>SUM(N14:N18)</f>
        <v>118346.79000000001</v>
      </c>
      <c r="O19" s="40">
        <f>SUM(O14:O18)</f>
        <v>61973.26</v>
      </c>
      <c r="P19" s="131">
        <f>SUM(P14:P18)</f>
        <v>498153.20999999996</v>
      </c>
      <c r="Q19" s="33"/>
      <c r="R19" s="4"/>
      <c r="S19" s="4"/>
      <c r="T19" s="4"/>
    </row>
    <row r="20" spans="1:20" s="1" customFormat="1" ht="22.5" customHeight="1" thickBot="1" x14ac:dyDescent="0.25">
      <c r="A20" s="163" t="s">
        <v>26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5"/>
      <c r="Q20" s="4"/>
      <c r="R20" s="4"/>
      <c r="S20" s="4"/>
      <c r="T20" s="4"/>
    </row>
    <row r="21" spans="1:20" s="1" customFormat="1" ht="16.5" customHeight="1" x14ac:dyDescent="0.2">
      <c r="A21" s="15">
        <v>6</v>
      </c>
      <c r="B21" s="16" t="s">
        <v>48</v>
      </c>
      <c r="C21" s="16" t="s">
        <v>26</v>
      </c>
      <c r="D21" s="16" t="s">
        <v>49</v>
      </c>
      <c r="E21" s="17" t="s">
        <v>39</v>
      </c>
      <c r="F21" s="107">
        <v>142000</v>
      </c>
      <c r="G21" s="88">
        <v>21907.34</v>
      </c>
      <c r="H21" s="114">
        <f t="shared" ref="H21" si="3">F21*2.87/100</f>
        <v>4075.4</v>
      </c>
      <c r="I21" s="108">
        <f t="shared" ref="I21" si="4">F21*7.1/100</f>
        <v>10082</v>
      </c>
      <c r="J21" s="140">
        <v>520.34</v>
      </c>
      <c r="K21" s="159">
        <v>3595.1</v>
      </c>
      <c r="L21" s="18">
        <v>8384.6299999999992</v>
      </c>
      <c r="M21" s="41">
        <v>1031.6199999999999</v>
      </c>
      <c r="N21" s="20">
        <f>G21+H21+K21+M21</f>
        <v>30609.46</v>
      </c>
      <c r="O21" s="21">
        <f>I21+J21+L21</f>
        <v>18986.97</v>
      </c>
      <c r="P21" s="42">
        <f>F21-N21</f>
        <v>111390.54000000001</v>
      </c>
      <c r="Q21" s="43"/>
      <c r="R21" s="4"/>
      <c r="S21" s="4"/>
      <c r="T21" s="4"/>
    </row>
    <row r="22" spans="1:20" s="1" customFormat="1" ht="16.5" customHeight="1" x14ac:dyDescent="0.2">
      <c r="A22" s="22">
        <v>7</v>
      </c>
      <c r="B22" s="23" t="s">
        <v>50</v>
      </c>
      <c r="C22" s="23" t="s">
        <v>26</v>
      </c>
      <c r="D22" s="23" t="s">
        <v>51</v>
      </c>
      <c r="E22" s="24" t="s">
        <v>52</v>
      </c>
      <c r="F22" s="103">
        <v>58000</v>
      </c>
      <c r="G22" s="71">
        <v>2903.99</v>
      </c>
      <c r="H22" s="114">
        <f t="shared" ref="H22:H25" si="5">F22*2.87/100</f>
        <v>1664.6</v>
      </c>
      <c r="I22" s="108">
        <f t="shared" ref="I22:I25" si="6">F22*7.1/100</f>
        <v>4118</v>
      </c>
      <c r="J22" s="140">
        <v>520.34</v>
      </c>
      <c r="K22" s="115">
        <f t="shared" ref="K22:K25" si="7">F22*3.04/100</f>
        <v>1763.2</v>
      </c>
      <c r="L22" s="108">
        <f t="shared" ref="L22:L25" si="8">F22*7.09/100</f>
        <v>4112.2</v>
      </c>
      <c r="M22" s="44">
        <v>1031.6199999999999</v>
      </c>
      <c r="N22" s="20">
        <f>G22+H22+K22+M22</f>
        <v>7363.41</v>
      </c>
      <c r="O22" s="21">
        <f t="shared" ref="O22:O25" si="9">I22+J22+L22</f>
        <v>8750.5400000000009</v>
      </c>
      <c r="P22" s="27">
        <f>F22-N22</f>
        <v>50636.59</v>
      </c>
      <c r="Q22" s="4"/>
      <c r="R22" s="4"/>
      <c r="S22" s="4"/>
      <c r="T22" s="4"/>
    </row>
    <row r="23" spans="1:20" s="1" customFormat="1" ht="16.5" customHeight="1" x14ac:dyDescent="0.2">
      <c r="A23" s="22">
        <v>8</v>
      </c>
      <c r="B23" s="23" t="s">
        <v>53</v>
      </c>
      <c r="C23" s="23" t="s">
        <v>26</v>
      </c>
      <c r="D23" s="45" t="s">
        <v>307</v>
      </c>
      <c r="E23" s="24" t="s">
        <v>39</v>
      </c>
      <c r="F23" s="103">
        <v>54000</v>
      </c>
      <c r="G23" s="71">
        <v>0</v>
      </c>
      <c r="H23" s="114">
        <f t="shared" si="5"/>
        <v>1549.8</v>
      </c>
      <c r="I23" s="108">
        <f t="shared" si="6"/>
        <v>3834</v>
      </c>
      <c r="J23" s="140">
        <v>520.34</v>
      </c>
      <c r="K23" s="115">
        <f t="shared" si="7"/>
        <v>1641.6</v>
      </c>
      <c r="L23" s="108">
        <f t="shared" si="8"/>
        <v>3828.6</v>
      </c>
      <c r="M23" s="44">
        <v>1031.6199999999999</v>
      </c>
      <c r="N23" s="20">
        <f>G23+H23+K23+M23</f>
        <v>4223.0199999999995</v>
      </c>
      <c r="O23" s="21">
        <f t="shared" si="9"/>
        <v>8182.9400000000005</v>
      </c>
      <c r="P23" s="27">
        <f>F23-N23</f>
        <v>49776.98</v>
      </c>
      <c r="Q23" s="4"/>
      <c r="R23" s="4"/>
      <c r="S23" s="4"/>
      <c r="T23" s="4"/>
    </row>
    <row r="24" spans="1:20" s="1" customFormat="1" ht="16.5" customHeight="1" x14ac:dyDescent="0.2">
      <c r="A24" s="22">
        <v>9</v>
      </c>
      <c r="B24" s="23" t="s">
        <v>54</v>
      </c>
      <c r="C24" s="23" t="s">
        <v>26</v>
      </c>
      <c r="D24" s="23" t="s">
        <v>55</v>
      </c>
      <c r="E24" s="24" t="s">
        <v>39</v>
      </c>
      <c r="F24" s="103">
        <v>33000</v>
      </c>
      <c r="G24" s="71">
        <v>0</v>
      </c>
      <c r="H24" s="114">
        <f t="shared" si="5"/>
        <v>947.1</v>
      </c>
      <c r="I24" s="108">
        <f t="shared" si="6"/>
        <v>2343</v>
      </c>
      <c r="J24" s="141">
        <f t="shared" ref="J24:J25" si="10">F24*1.1/100</f>
        <v>363</v>
      </c>
      <c r="K24" s="115">
        <f t="shared" si="7"/>
        <v>1003.2</v>
      </c>
      <c r="L24" s="108">
        <f t="shared" si="8"/>
        <v>2339.6999999999998</v>
      </c>
      <c r="M24" s="44">
        <v>1031.6199999999999</v>
      </c>
      <c r="N24" s="20">
        <f>G24+H24+K24+M24</f>
        <v>2981.92</v>
      </c>
      <c r="O24" s="21">
        <f t="shared" si="9"/>
        <v>5045.7</v>
      </c>
      <c r="P24" s="27">
        <f>F24-N24</f>
        <v>30018.080000000002</v>
      </c>
      <c r="Q24" s="4"/>
      <c r="R24" s="4"/>
      <c r="S24" s="4"/>
      <c r="T24" s="4"/>
    </row>
    <row r="25" spans="1:20" s="1" customFormat="1" ht="16.5" customHeight="1" x14ac:dyDescent="0.2">
      <c r="A25" s="28">
        <v>10</v>
      </c>
      <c r="B25" s="29" t="s">
        <v>56</v>
      </c>
      <c r="C25" s="29" t="s">
        <v>26</v>
      </c>
      <c r="D25" s="29" t="s">
        <v>57</v>
      </c>
      <c r="E25" s="24" t="s">
        <v>39</v>
      </c>
      <c r="F25" s="103">
        <v>25000</v>
      </c>
      <c r="G25" s="89">
        <v>0</v>
      </c>
      <c r="H25" s="114">
        <f t="shared" si="5"/>
        <v>717.5</v>
      </c>
      <c r="I25" s="108">
        <f t="shared" si="6"/>
        <v>1775</v>
      </c>
      <c r="J25" s="141">
        <f t="shared" si="10"/>
        <v>275.00000000000006</v>
      </c>
      <c r="K25" s="115">
        <f t="shared" si="7"/>
        <v>760</v>
      </c>
      <c r="L25" s="108">
        <f t="shared" si="8"/>
        <v>1772.5</v>
      </c>
      <c r="M25" s="31">
        <v>0</v>
      </c>
      <c r="N25" s="32">
        <f>G25+H25+K25+M25</f>
        <v>1477.5</v>
      </c>
      <c r="O25" s="21">
        <f t="shared" si="9"/>
        <v>3822.5</v>
      </c>
      <c r="P25" s="27">
        <f>F25-N25</f>
        <v>23522.5</v>
      </c>
      <c r="Q25" s="4"/>
      <c r="R25" s="4"/>
      <c r="S25" s="4"/>
      <c r="T25" s="4"/>
    </row>
    <row r="26" spans="1:20" s="1" customFormat="1" ht="16.5" customHeight="1" thickBot="1" x14ac:dyDescent="0.25">
      <c r="A26" s="166" t="s">
        <v>290</v>
      </c>
      <c r="B26" s="167"/>
      <c r="C26" s="167"/>
      <c r="D26" s="170"/>
      <c r="E26" s="46"/>
      <c r="F26" s="123">
        <f t="shared" ref="F26:O26" si="11">SUM(F21:F25)</f>
        <v>312000</v>
      </c>
      <c r="G26" s="90">
        <f t="shared" si="11"/>
        <v>24811.33</v>
      </c>
      <c r="H26" s="38">
        <f t="shared" si="11"/>
        <v>8954.4</v>
      </c>
      <c r="I26" s="37">
        <f t="shared" si="11"/>
        <v>22152</v>
      </c>
      <c r="J26" s="142">
        <f t="shared" si="11"/>
        <v>2199.02</v>
      </c>
      <c r="K26" s="37">
        <f t="shared" si="11"/>
        <v>8763.0999999999985</v>
      </c>
      <c r="L26" s="37">
        <f t="shared" si="11"/>
        <v>20437.629999999997</v>
      </c>
      <c r="M26" s="37">
        <f t="shared" si="11"/>
        <v>4126.4799999999996</v>
      </c>
      <c r="N26" s="39">
        <f t="shared" si="11"/>
        <v>46655.30999999999</v>
      </c>
      <c r="O26" s="40">
        <f t="shared" si="11"/>
        <v>44788.65</v>
      </c>
      <c r="P26" s="47">
        <f>P21+P22+P23+P24+P25</f>
        <v>265344.69</v>
      </c>
      <c r="Q26" s="4"/>
      <c r="R26" s="4"/>
      <c r="S26" s="4"/>
      <c r="T26" s="4"/>
    </row>
    <row r="27" spans="1:20" s="1" customFormat="1" ht="18.75" customHeight="1" thickBot="1" x14ac:dyDescent="0.25">
      <c r="A27" s="163" t="s">
        <v>27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5"/>
      <c r="Q27" s="4"/>
      <c r="R27" s="4"/>
      <c r="S27" s="4"/>
      <c r="T27" s="4"/>
    </row>
    <row r="28" spans="1:20" s="1" customFormat="1" ht="17.25" customHeight="1" x14ac:dyDescent="0.2">
      <c r="A28" s="15">
        <v>11</v>
      </c>
      <c r="B28" s="16" t="s">
        <v>38</v>
      </c>
      <c r="C28" s="16" t="s">
        <v>27</v>
      </c>
      <c r="D28" s="16" t="s">
        <v>316</v>
      </c>
      <c r="E28" s="17" t="s">
        <v>39</v>
      </c>
      <c r="F28" s="107">
        <v>120000</v>
      </c>
      <c r="G28" s="88">
        <v>16823.09</v>
      </c>
      <c r="H28" s="114">
        <f t="shared" ref="H28:H33" si="12">F28*2.87/100</f>
        <v>3444</v>
      </c>
      <c r="I28" s="108">
        <f t="shared" ref="I28:I33" si="13">F28*7.1/100</f>
        <v>8520</v>
      </c>
      <c r="J28" s="140">
        <v>520.34</v>
      </c>
      <c r="K28" s="112">
        <v>3595.1</v>
      </c>
      <c r="L28" s="18">
        <v>8384.6299999999992</v>
      </c>
      <c r="M28" s="18">
        <v>0</v>
      </c>
      <c r="N28" s="20">
        <f t="shared" ref="N28:N33" si="14">G28+H28+K28+M28</f>
        <v>23862.19</v>
      </c>
      <c r="O28" s="21">
        <f>I28+J28+L28</f>
        <v>17424.97</v>
      </c>
      <c r="P28" s="42">
        <f t="shared" ref="P28:P33" si="15">F28-N28</f>
        <v>96137.81</v>
      </c>
      <c r="Q28" s="4"/>
      <c r="R28" s="4"/>
      <c r="S28" s="4"/>
      <c r="T28" s="4"/>
    </row>
    <row r="29" spans="1:20" s="1" customFormat="1" ht="16.5" customHeight="1" x14ac:dyDescent="0.2">
      <c r="A29" s="22">
        <v>12</v>
      </c>
      <c r="B29" s="23" t="s">
        <v>40</v>
      </c>
      <c r="C29" s="23" t="s">
        <v>27</v>
      </c>
      <c r="D29" s="23" t="s">
        <v>41</v>
      </c>
      <c r="E29" s="24" t="s">
        <v>39</v>
      </c>
      <c r="F29" s="103">
        <v>76000</v>
      </c>
      <c r="G29" s="71">
        <v>6497.56</v>
      </c>
      <c r="H29" s="114">
        <f t="shared" si="12"/>
        <v>2181.1999999999998</v>
      </c>
      <c r="I29" s="108">
        <f t="shared" si="13"/>
        <v>5396</v>
      </c>
      <c r="J29" s="140">
        <v>520.34</v>
      </c>
      <c r="K29" s="115">
        <f t="shared" ref="K29:K33" si="16">F29*3.04/100</f>
        <v>2310.4</v>
      </c>
      <c r="L29" s="108">
        <f t="shared" ref="L29:L33" si="17">F29*7.09/100</f>
        <v>5388.4</v>
      </c>
      <c r="M29" s="25">
        <v>0</v>
      </c>
      <c r="N29" s="20">
        <f t="shared" si="14"/>
        <v>10989.16</v>
      </c>
      <c r="O29" s="21">
        <f t="shared" ref="O29:O33" si="18">I29+J29+L29</f>
        <v>11304.74</v>
      </c>
      <c r="P29" s="27">
        <f t="shared" si="15"/>
        <v>65010.84</v>
      </c>
      <c r="Q29" s="4"/>
      <c r="R29" s="4"/>
      <c r="S29" s="4"/>
      <c r="T29" s="4"/>
    </row>
    <row r="30" spans="1:20" s="1" customFormat="1" ht="16.5" customHeight="1" x14ac:dyDescent="0.2">
      <c r="A30" s="22">
        <v>13</v>
      </c>
      <c r="B30" s="23" t="s">
        <v>42</v>
      </c>
      <c r="C30" s="23" t="s">
        <v>27</v>
      </c>
      <c r="D30" s="23" t="s">
        <v>43</v>
      </c>
      <c r="E30" s="24" t="s">
        <v>39</v>
      </c>
      <c r="F30" s="103">
        <v>49000</v>
      </c>
      <c r="G30" s="71">
        <v>0</v>
      </c>
      <c r="H30" s="114">
        <f t="shared" si="12"/>
        <v>1406.3</v>
      </c>
      <c r="I30" s="108">
        <f t="shared" si="13"/>
        <v>3479</v>
      </c>
      <c r="J30" s="140">
        <v>520.34</v>
      </c>
      <c r="K30" s="115">
        <f t="shared" si="16"/>
        <v>1489.6</v>
      </c>
      <c r="L30" s="108">
        <f t="shared" si="17"/>
        <v>3474.1</v>
      </c>
      <c r="M30" s="25">
        <v>0</v>
      </c>
      <c r="N30" s="20">
        <f t="shared" si="14"/>
        <v>2895.8999999999996</v>
      </c>
      <c r="O30" s="21">
        <f t="shared" si="18"/>
        <v>7473.4400000000005</v>
      </c>
      <c r="P30" s="27">
        <f t="shared" si="15"/>
        <v>46104.1</v>
      </c>
      <c r="Q30" s="4"/>
      <c r="R30" s="4"/>
      <c r="S30" s="4"/>
      <c r="T30" s="4"/>
    </row>
    <row r="31" spans="1:20" s="1" customFormat="1" ht="17.100000000000001" customHeight="1" x14ac:dyDescent="0.2">
      <c r="A31" s="22">
        <v>14</v>
      </c>
      <c r="B31" s="23" t="s">
        <v>44</v>
      </c>
      <c r="C31" s="23" t="s">
        <v>27</v>
      </c>
      <c r="D31" s="23" t="s">
        <v>45</v>
      </c>
      <c r="E31" s="24" t="s">
        <v>39</v>
      </c>
      <c r="F31" s="103">
        <v>49000</v>
      </c>
      <c r="G31" s="71">
        <v>0</v>
      </c>
      <c r="H31" s="114">
        <f t="shared" si="12"/>
        <v>1406.3</v>
      </c>
      <c r="I31" s="108">
        <f t="shared" si="13"/>
        <v>3479</v>
      </c>
      <c r="J31" s="140">
        <v>520.34</v>
      </c>
      <c r="K31" s="115">
        <f t="shared" si="16"/>
        <v>1489.6</v>
      </c>
      <c r="L31" s="108">
        <f t="shared" si="17"/>
        <v>3474.1</v>
      </c>
      <c r="M31" s="25">
        <v>0</v>
      </c>
      <c r="N31" s="20">
        <f t="shared" si="14"/>
        <v>2895.8999999999996</v>
      </c>
      <c r="O31" s="21">
        <f t="shared" si="18"/>
        <v>7473.4400000000005</v>
      </c>
      <c r="P31" s="27">
        <f t="shared" si="15"/>
        <v>46104.1</v>
      </c>
      <c r="Q31" s="4"/>
      <c r="R31" s="4"/>
      <c r="S31" s="4"/>
      <c r="T31" s="4"/>
    </row>
    <row r="32" spans="1:20" s="1" customFormat="1" ht="16.5" customHeight="1" x14ac:dyDescent="0.2">
      <c r="A32" s="28">
        <v>15</v>
      </c>
      <c r="B32" s="48" t="s">
        <v>292</v>
      </c>
      <c r="C32" s="49" t="s">
        <v>27</v>
      </c>
      <c r="D32" s="48" t="s">
        <v>293</v>
      </c>
      <c r="E32" s="50" t="s">
        <v>39</v>
      </c>
      <c r="F32" s="103">
        <v>49000</v>
      </c>
      <c r="G32" s="89">
        <v>1712.87</v>
      </c>
      <c r="H32" s="114">
        <f t="shared" si="12"/>
        <v>1406.3</v>
      </c>
      <c r="I32" s="108">
        <f t="shared" si="13"/>
        <v>3479</v>
      </c>
      <c r="J32" s="140">
        <v>520.34</v>
      </c>
      <c r="K32" s="115">
        <f t="shared" si="16"/>
        <v>1489.6</v>
      </c>
      <c r="L32" s="108">
        <f t="shared" si="17"/>
        <v>3474.1</v>
      </c>
      <c r="M32" s="25">
        <v>0</v>
      </c>
      <c r="N32" s="34">
        <f t="shared" si="14"/>
        <v>4608.7700000000004</v>
      </c>
      <c r="O32" s="21">
        <f t="shared" si="18"/>
        <v>7473.4400000000005</v>
      </c>
      <c r="P32" s="35">
        <f t="shared" si="15"/>
        <v>44391.229999999996</v>
      </c>
      <c r="Q32" s="4"/>
      <c r="R32" s="4"/>
      <c r="S32" s="4"/>
      <c r="T32" s="4"/>
    </row>
    <row r="33" spans="1:20" s="1" customFormat="1" ht="16.5" customHeight="1" x14ac:dyDescent="0.2">
      <c r="A33" s="28">
        <v>16</v>
      </c>
      <c r="B33" s="29" t="s">
        <v>46</v>
      </c>
      <c r="C33" s="29" t="s">
        <v>27</v>
      </c>
      <c r="D33" s="29" t="s">
        <v>47</v>
      </c>
      <c r="E33" s="24" t="s">
        <v>39</v>
      </c>
      <c r="F33" s="103">
        <v>28500</v>
      </c>
      <c r="G33" s="89">
        <v>0</v>
      </c>
      <c r="H33" s="114">
        <f t="shared" si="12"/>
        <v>817.95</v>
      </c>
      <c r="I33" s="108">
        <f t="shared" si="13"/>
        <v>2023.5</v>
      </c>
      <c r="J33" s="141">
        <f t="shared" ref="J33" si="19">F33*1.1/100</f>
        <v>313.50000000000006</v>
      </c>
      <c r="K33" s="115">
        <f t="shared" si="16"/>
        <v>866.4</v>
      </c>
      <c r="L33" s="108">
        <f t="shared" si="17"/>
        <v>2020.65</v>
      </c>
      <c r="M33" s="51">
        <v>0</v>
      </c>
      <c r="N33" s="32">
        <f t="shared" si="14"/>
        <v>1684.35</v>
      </c>
      <c r="O33" s="21">
        <f t="shared" si="18"/>
        <v>4357.6499999999996</v>
      </c>
      <c r="P33" s="42">
        <f t="shared" si="15"/>
        <v>26815.65</v>
      </c>
      <c r="Q33" s="4"/>
      <c r="R33" s="4"/>
      <c r="S33" s="4"/>
      <c r="T33" s="4"/>
    </row>
    <row r="34" spans="1:20" s="1" customFormat="1" ht="16.5" customHeight="1" thickBot="1" x14ac:dyDescent="0.25">
      <c r="A34" s="168" t="s">
        <v>290</v>
      </c>
      <c r="B34" s="169"/>
      <c r="C34" s="169"/>
      <c r="D34" s="169"/>
      <c r="E34" s="46"/>
      <c r="F34" s="123">
        <f t="shared" ref="F34:P34" si="20">SUM(F28:F33)</f>
        <v>371500</v>
      </c>
      <c r="G34" s="90">
        <f t="shared" si="20"/>
        <v>25033.52</v>
      </c>
      <c r="H34" s="38">
        <f t="shared" si="20"/>
        <v>10662.05</v>
      </c>
      <c r="I34" s="37">
        <f t="shared" si="20"/>
        <v>26376.5</v>
      </c>
      <c r="J34" s="142">
        <f t="shared" si="20"/>
        <v>2915.2000000000003</v>
      </c>
      <c r="K34" s="37">
        <f t="shared" si="20"/>
        <v>11240.7</v>
      </c>
      <c r="L34" s="37">
        <f t="shared" si="20"/>
        <v>26215.979999999996</v>
      </c>
      <c r="M34" s="37">
        <f t="shared" si="20"/>
        <v>0</v>
      </c>
      <c r="N34" s="39">
        <f t="shared" si="20"/>
        <v>46936.27</v>
      </c>
      <c r="O34" s="40">
        <f t="shared" si="20"/>
        <v>55507.680000000008</v>
      </c>
      <c r="P34" s="47">
        <f t="shared" si="20"/>
        <v>324563.73000000004</v>
      </c>
      <c r="Q34" s="4"/>
      <c r="R34" s="4"/>
      <c r="S34" s="4"/>
      <c r="T34" s="4"/>
    </row>
    <row r="35" spans="1:20" s="1" customFormat="1" ht="19.5" customHeight="1" thickBot="1" x14ac:dyDescent="0.25">
      <c r="A35" s="163" t="s">
        <v>28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5"/>
      <c r="Q35" s="4"/>
      <c r="R35" s="4"/>
      <c r="S35" s="4"/>
      <c r="T35" s="4"/>
    </row>
    <row r="36" spans="1:20" s="1" customFormat="1" ht="16.5" customHeight="1" x14ac:dyDescent="0.2">
      <c r="A36" s="15">
        <v>17</v>
      </c>
      <c r="B36" s="16" t="s">
        <v>177</v>
      </c>
      <c r="C36" s="16" t="s">
        <v>28</v>
      </c>
      <c r="D36" s="16" t="s">
        <v>319</v>
      </c>
      <c r="E36" s="17" t="s">
        <v>52</v>
      </c>
      <c r="F36" s="107">
        <v>65000</v>
      </c>
      <c r="G36" s="88">
        <v>0</v>
      </c>
      <c r="H36" s="114">
        <f t="shared" ref="H36:H39" si="21">F36*2.87/100</f>
        <v>1865.5</v>
      </c>
      <c r="I36" s="108">
        <f t="shared" ref="I36:I39" si="22">F36*7.1/100</f>
        <v>4615</v>
      </c>
      <c r="J36" s="140">
        <v>520.34</v>
      </c>
      <c r="K36" s="115">
        <f t="shared" ref="K36:K39" si="23">F36*3.04/100</f>
        <v>1976</v>
      </c>
      <c r="L36" s="108">
        <f t="shared" ref="L36:L39" si="24">F36*7.09/100</f>
        <v>4608.5</v>
      </c>
      <c r="M36" s="41">
        <v>1031.6199999999999</v>
      </c>
      <c r="N36" s="20">
        <f>G36+H36+K36+M36</f>
        <v>4873.12</v>
      </c>
      <c r="O36" s="21">
        <f>+I36+J36+L36</f>
        <v>9743.84</v>
      </c>
      <c r="P36" s="42">
        <f>F36-N36</f>
        <v>60126.879999999997</v>
      </c>
      <c r="Q36" s="4"/>
      <c r="R36" s="4"/>
      <c r="S36" s="4"/>
      <c r="T36" s="4"/>
    </row>
    <row r="37" spans="1:20" s="1" customFormat="1" ht="16.5" customHeight="1" x14ac:dyDescent="0.2">
      <c r="A37" s="22">
        <v>18</v>
      </c>
      <c r="B37" s="23" t="s">
        <v>174</v>
      </c>
      <c r="C37" s="23" t="s">
        <v>28</v>
      </c>
      <c r="D37" s="23" t="s">
        <v>175</v>
      </c>
      <c r="E37" s="24" t="s">
        <v>52</v>
      </c>
      <c r="F37" s="103">
        <v>52000</v>
      </c>
      <c r="G37" s="71">
        <v>1981.53</v>
      </c>
      <c r="H37" s="114">
        <f t="shared" si="21"/>
        <v>1492.4</v>
      </c>
      <c r="I37" s="108">
        <f t="shared" si="22"/>
        <v>3692</v>
      </c>
      <c r="J37" s="140">
        <v>520.34</v>
      </c>
      <c r="K37" s="115">
        <f t="shared" si="23"/>
        <v>1580.8</v>
      </c>
      <c r="L37" s="108">
        <f t="shared" si="24"/>
        <v>3686.8</v>
      </c>
      <c r="M37" s="44">
        <v>1031.6199999999999</v>
      </c>
      <c r="N37" s="20">
        <f>G37+H37+K37+M37</f>
        <v>6086.35</v>
      </c>
      <c r="O37" s="52">
        <f>+I37+J37+L37</f>
        <v>7899.14</v>
      </c>
      <c r="P37" s="27">
        <f>F37-N37</f>
        <v>45913.65</v>
      </c>
      <c r="Q37" s="4"/>
      <c r="R37" s="4"/>
      <c r="S37" s="4"/>
      <c r="T37" s="4"/>
    </row>
    <row r="38" spans="1:20" s="1" customFormat="1" ht="16.5" customHeight="1" x14ac:dyDescent="0.2">
      <c r="A38" s="28">
        <v>19</v>
      </c>
      <c r="B38" s="29" t="s">
        <v>178</v>
      </c>
      <c r="C38" s="29" t="s">
        <v>28</v>
      </c>
      <c r="D38" s="29" t="s">
        <v>175</v>
      </c>
      <c r="E38" s="24" t="s">
        <v>52</v>
      </c>
      <c r="F38" s="103">
        <v>52000</v>
      </c>
      <c r="G38" s="89">
        <v>2136.27</v>
      </c>
      <c r="H38" s="114">
        <f t="shared" si="21"/>
        <v>1492.4</v>
      </c>
      <c r="I38" s="108">
        <f t="shared" si="22"/>
        <v>3692</v>
      </c>
      <c r="J38" s="140">
        <v>520.34</v>
      </c>
      <c r="K38" s="115">
        <f t="shared" si="23"/>
        <v>1580.8</v>
      </c>
      <c r="L38" s="108">
        <f t="shared" si="24"/>
        <v>3686.8</v>
      </c>
      <c r="M38" s="84">
        <v>0</v>
      </c>
      <c r="N38" s="32">
        <f>G38+H38+K38+M38</f>
        <v>5209.47</v>
      </c>
      <c r="O38" s="53">
        <f>+I38+J38+L38</f>
        <v>7899.14</v>
      </c>
      <c r="P38" s="27">
        <f>F38-N38</f>
        <v>46790.53</v>
      </c>
      <c r="Q38" s="4"/>
      <c r="R38" s="4"/>
      <c r="S38" s="4"/>
      <c r="T38" s="4"/>
    </row>
    <row r="39" spans="1:20" s="1" customFormat="1" ht="16.5" customHeight="1" x14ac:dyDescent="0.2">
      <c r="A39" s="22">
        <v>20</v>
      </c>
      <c r="B39" s="23" t="s">
        <v>176</v>
      </c>
      <c r="C39" s="23" t="s">
        <v>28</v>
      </c>
      <c r="D39" s="23" t="s">
        <v>175</v>
      </c>
      <c r="E39" s="24" t="s">
        <v>52</v>
      </c>
      <c r="F39" s="103">
        <v>52000</v>
      </c>
      <c r="G39" s="71">
        <v>0</v>
      </c>
      <c r="H39" s="114">
        <f t="shared" si="21"/>
        <v>1492.4</v>
      </c>
      <c r="I39" s="108">
        <f t="shared" si="22"/>
        <v>3692</v>
      </c>
      <c r="J39" s="140">
        <v>520.34</v>
      </c>
      <c r="K39" s="115">
        <f t="shared" si="23"/>
        <v>1580.8</v>
      </c>
      <c r="L39" s="108">
        <f t="shared" si="24"/>
        <v>3686.8</v>
      </c>
      <c r="M39" s="44">
        <v>1031.6199999999999</v>
      </c>
      <c r="N39" s="20">
        <f>G39+H39+K39+M39</f>
        <v>4104.82</v>
      </c>
      <c r="O39" s="52">
        <f>+I39+J39+L39</f>
        <v>7899.14</v>
      </c>
      <c r="P39" s="27">
        <f>F39-N39</f>
        <v>47895.18</v>
      </c>
      <c r="Q39" s="4"/>
      <c r="R39" s="4"/>
      <c r="S39" s="4"/>
      <c r="T39" s="4"/>
    </row>
    <row r="40" spans="1:20" s="1" customFormat="1" ht="16.5" customHeight="1" thickBot="1" x14ac:dyDescent="0.25">
      <c r="A40" s="168" t="s">
        <v>290</v>
      </c>
      <c r="B40" s="169"/>
      <c r="C40" s="169"/>
      <c r="D40" s="169"/>
      <c r="E40" s="46"/>
      <c r="F40" s="123">
        <f t="shared" ref="F40:P40" si="25">SUM(F36:F39)</f>
        <v>221000</v>
      </c>
      <c r="G40" s="90">
        <f t="shared" si="25"/>
        <v>4117.8</v>
      </c>
      <c r="H40" s="38">
        <f t="shared" si="25"/>
        <v>6342.7000000000007</v>
      </c>
      <c r="I40" s="37">
        <f t="shared" si="25"/>
        <v>15691</v>
      </c>
      <c r="J40" s="142">
        <f t="shared" si="25"/>
        <v>2081.36</v>
      </c>
      <c r="K40" s="37">
        <f t="shared" si="25"/>
        <v>6718.4000000000005</v>
      </c>
      <c r="L40" s="37">
        <f t="shared" si="25"/>
        <v>15668.899999999998</v>
      </c>
      <c r="M40" s="37">
        <f t="shared" si="25"/>
        <v>3094.8599999999997</v>
      </c>
      <c r="N40" s="39">
        <f t="shared" si="25"/>
        <v>20273.760000000002</v>
      </c>
      <c r="O40" s="40">
        <f t="shared" si="25"/>
        <v>33441.26</v>
      </c>
      <c r="P40" s="47">
        <f t="shared" si="25"/>
        <v>200726.24</v>
      </c>
      <c r="Q40" s="4"/>
      <c r="R40" s="4"/>
      <c r="S40" s="4"/>
      <c r="T40" s="4"/>
    </row>
    <row r="41" spans="1:20" s="1" customFormat="1" ht="18" customHeight="1" thickBot="1" x14ac:dyDescent="0.25">
      <c r="A41" s="163" t="s">
        <v>29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5"/>
      <c r="Q41" s="4"/>
      <c r="R41" s="4"/>
      <c r="S41" s="4"/>
      <c r="T41" s="4"/>
    </row>
    <row r="42" spans="1:20" s="1" customFormat="1" ht="16.5" customHeight="1" x14ac:dyDescent="0.2">
      <c r="A42" s="15">
        <v>21</v>
      </c>
      <c r="B42" s="16" t="s">
        <v>111</v>
      </c>
      <c r="C42" s="16" t="s">
        <v>29</v>
      </c>
      <c r="D42" s="16" t="s">
        <v>112</v>
      </c>
      <c r="E42" s="17" t="s">
        <v>39</v>
      </c>
      <c r="F42" s="132">
        <v>178500</v>
      </c>
      <c r="G42" s="85">
        <v>31028.36</v>
      </c>
      <c r="H42" s="133">
        <f t="shared" ref="H42" si="26">F42*2.87/100</f>
        <v>5122.95</v>
      </c>
      <c r="I42" s="134">
        <f t="shared" ref="I42" si="27">F42*7.1/100</f>
        <v>12673.5</v>
      </c>
      <c r="J42" s="140">
        <v>520.34</v>
      </c>
      <c r="K42" s="112">
        <v>3595.1</v>
      </c>
      <c r="L42" s="18">
        <v>8384.6299999999992</v>
      </c>
      <c r="M42" s="85">
        <v>0</v>
      </c>
      <c r="N42" s="20">
        <f>G42+H42+K42+M42</f>
        <v>39746.409999999996</v>
      </c>
      <c r="O42" s="21">
        <f>+I42+J42+L42</f>
        <v>21578.47</v>
      </c>
      <c r="P42" s="42">
        <f>F42-N42</f>
        <v>138753.59</v>
      </c>
      <c r="Q42" s="4"/>
      <c r="R42" s="4"/>
      <c r="S42" s="4"/>
      <c r="T42" s="4"/>
    </row>
    <row r="43" spans="1:20" s="1" customFormat="1" ht="16.5" customHeight="1" x14ac:dyDescent="0.2">
      <c r="A43" s="22">
        <v>22</v>
      </c>
      <c r="B43" s="23" t="s">
        <v>119</v>
      </c>
      <c r="C43" s="23" t="s">
        <v>29</v>
      </c>
      <c r="D43" s="23" t="s">
        <v>120</v>
      </c>
      <c r="E43" s="24" t="s">
        <v>52</v>
      </c>
      <c r="F43" s="101">
        <v>98000</v>
      </c>
      <c r="G43" s="59">
        <v>0</v>
      </c>
      <c r="H43" s="114">
        <f t="shared" ref="H43:H56" si="28">F43*2.87/100</f>
        <v>2812.6</v>
      </c>
      <c r="I43" s="108">
        <f t="shared" ref="I43:I56" si="29">F43*7.1/100</f>
        <v>6958</v>
      </c>
      <c r="J43" s="140">
        <v>520.34</v>
      </c>
      <c r="K43" s="115">
        <f t="shared" ref="K43:K56" si="30">F43*3.04/100</f>
        <v>2979.2</v>
      </c>
      <c r="L43" s="108">
        <f t="shared" ref="L43:L56" si="31">F43*7.09/100</f>
        <v>6948.2</v>
      </c>
      <c r="M43" s="26">
        <v>2063.2399999999998</v>
      </c>
      <c r="N43" s="20">
        <f t="shared" ref="N43:N56" si="32">G43+H43+K43+M43</f>
        <v>7855.0399999999991</v>
      </c>
      <c r="O43" s="21">
        <f t="shared" ref="O43:O56" si="33">I43+J43+L43</f>
        <v>14426.54</v>
      </c>
      <c r="P43" s="27">
        <f t="shared" ref="P43:P56" si="34">F43-N43</f>
        <v>90144.960000000006</v>
      </c>
      <c r="Q43" s="4"/>
      <c r="R43" s="4"/>
      <c r="S43" s="4"/>
      <c r="T43" s="4"/>
    </row>
    <row r="44" spans="1:20" s="1" customFormat="1" ht="16.5" customHeight="1" x14ac:dyDescent="0.2">
      <c r="A44" s="15">
        <v>23</v>
      </c>
      <c r="B44" s="23" t="s">
        <v>113</v>
      </c>
      <c r="C44" s="23" t="s">
        <v>29</v>
      </c>
      <c r="D44" s="23" t="s">
        <v>114</v>
      </c>
      <c r="E44" s="24" t="s">
        <v>52</v>
      </c>
      <c r="F44" s="101">
        <v>98000</v>
      </c>
      <c r="G44" s="59">
        <v>11634.92</v>
      </c>
      <c r="H44" s="114">
        <f t="shared" si="28"/>
        <v>2812.6</v>
      </c>
      <c r="I44" s="108">
        <f t="shared" si="29"/>
        <v>6958</v>
      </c>
      <c r="J44" s="140">
        <v>520.34</v>
      </c>
      <c r="K44" s="115">
        <f t="shared" si="30"/>
        <v>2979.2</v>
      </c>
      <c r="L44" s="108">
        <f t="shared" si="31"/>
        <v>6948.2</v>
      </c>
      <c r="M44" s="59">
        <v>0</v>
      </c>
      <c r="N44" s="20">
        <f t="shared" si="32"/>
        <v>17426.72</v>
      </c>
      <c r="O44" s="21">
        <f t="shared" si="33"/>
        <v>14426.54</v>
      </c>
      <c r="P44" s="27">
        <f t="shared" si="34"/>
        <v>80573.279999999999</v>
      </c>
      <c r="Q44" s="4"/>
      <c r="R44" s="4"/>
      <c r="S44" s="4"/>
      <c r="T44" s="4"/>
    </row>
    <row r="45" spans="1:20" s="1" customFormat="1" ht="16.5" customHeight="1" x14ac:dyDescent="0.2">
      <c r="A45" s="22">
        <v>24</v>
      </c>
      <c r="B45" s="23" t="s">
        <v>115</v>
      </c>
      <c r="C45" s="23" t="s">
        <v>29</v>
      </c>
      <c r="D45" s="23" t="s">
        <v>116</v>
      </c>
      <c r="E45" s="24" t="s">
        <v>39</v>
      </c>
      <c r="F45" s="101">
        <v>63500</v>
      </c>
      <c r="G45" s="59">
        <v>0</v>
      </c>
      <c r="H45" s="114">
        <f t="shared" si="28"/>
        <v>1822.45</v>
      </c>
      <c r="I45" s="108">
        <f t="shared" si="29"/>
        <v>4508.5</v>
      </c>
      <c r="J45" s="140">
        <v>520.34</v>
      </c>
      <c r="K45" s="115">
        <f t="shared" si="30"/>
        <v>1930.4</v>
      </c>
      <c r="L45" s="108">
        <f t="shared" si="31"/>
        <v>4502.1499999999996</v>
      </c>
      <c r="M45" s="59">
        <v>0</v>
      </c>
      <c r="N45" s="20">
        <f t="shared" si="32"/>
        <v>3752.8500000000004</v>
      </c>
      <c r="O45" s="21">
        <f t="shared" si="33"/>
        <v>9530.99</v>
      </c>
      <c r="P45" s="27">
        <f t="shared" si="34"/>
        <v>59747.15</v>
      </c>
      <c r="Q45" s="4"/>
      <c r="R45" s="4"/>
      <c r="S45" s="4"/>
      <c r="T45" s="4"/>
    </row>
    <row r="46" spans="1:20" s="1" customFormat="1" ht="16.5" customHeight="1" x14ac:dyDescent="0.2">
      <c r="A46" s="15">
        <v>25</v>
      </c>
      <c r="B46" s="23" t="s">
        <v>117</v>
      </c>
      <c r="C46" s="23" t="s">
        <v>29</v>
      </c>
      <c r="D46" s="23" t="s">
        <v>118</v>
      </c>
      <c r="E46" s="24" t="s">
        <v>39</v>
      </c>
      <c r="F46" s="101">
        <v>60000</v>
      </c>
      <c r="G46" s="59">
        <v>3486.68</v>
      </c>
      <c r="H46" s="114">
        <f t="shared" si="28"/>
        <v>1722</v>
      </c>
      <c r="I46" s="108">
        <f t="shared" si="29"/>
        <v>4260</v>
      </c>
      <c r="J46" s="140">
        <v>520.34</v>
      </c>
      <c r="K46" s="115">
        <f t="shared" si="30"/>
        <v>1824</v>
      </c>
      <c r="L46" s="108">
        <f t="shared" si="31"/>
        <v>4254</v>
      </c>
      <c r="M46" s="59">
        <v>0</v>
      </c>
      <c r="N46" s="20">
        <f t="shared" si="32"/>
        <v>7032.68</v>
      </c>
      <c r="O46" s="21">
        <f t="shared" si="33"/>
        <v>9034.34</v>
      </c>
      <c r="P46" s="27">
        <f t="shared" si="34"/>
        <v>52967.32</v>
      </c>
      <c r="Q46" s="4"/>
      <c r="R46" s="4"/>
      <c r="S46" s="4"/>
      <c r="T46" s="4"/>
    </row>
    <row r="47" spans="1:20" s="1" customFormat="1" ht="16.5" customHeight="1" x14ac:dyDescent="0.2">
      <c r="A47" s="22">
        <v>26</v>
      </c>
      <c r="B47" s="23" t="s">
        <v>128</v>
      </c>
      <c r="C47" s="23" t="s">
        <v>29</v>
      </c>
      <c r="D47" s="23" t="s">
        <v>122</v>
      </c>
      <c r="E47" s="24" t="s">
        <v>52</v>
      </c>
      <c r="F47" s="101">
        <v>45000</v>
      </c>
      <c r="G47" s="59">
        <v>0</v>
      </c>
      <c r="H47" s="114">
        <f t="shared" si="28"/>
        <v>1291.5</v>
      </c>
      <c r="I47" s="108">
        <f t="shared" si="29"/>
        <v>3195</v>
      </c>
      <c r="J47" s="141">
        <f t="shared" ref="J47:J56" si="35">F47*1.1/100</f>
        <v>495.00000000000006</v>
      </c>
      <c r="K47" s="115">
        <f t="shared" si="30"/>
        <v>1368</v>
      </c>
      <c r="L47" s="108">
        <f t="shared" si="31"/>
        <v>3190.5</v>
      </c>
      <c r="M47" s="59">
        <v>0</v>
      </c>
      <c r="N47" s="20">
        <f t="shared" si="32"/>
        <v>2659.5</v>
      </c>
      <c r="O47" s="21">
        <f t="shared" si="33"/>
        <v>6880.5</v>
      </c>
      <c r="P47" s="27">
        <f t="shared" si="34"/>
        <v>42340.5</v>
      </c>
      <c r="Q47" s="4"/>
      <c r="R47" s="4"/>
      <c r="S47" s="4"/>
      <c r="T47" s="4"/>
    </row>
    <row r="48" spans="1:20" s="1" customFormat="1" ht="16.5" customHeight="1" x14ac:dyDescent="0.2">
      <c r="A48" s="15">
        <v>27</v>
      </c>
      <c r="B48" s="23" t="s">
        <v>130</v>
      </c>
      <c r="C48" s="23" t="s">
        <v>29</v>
      </c>
      <c r="D48" s="23" t="s">
        <v>131</v>
      </c>
      <c r="E48" s="24" t="s">
        <v>39</v>
      </c>
      <c r="F48" s="101">
        <v>41500</v>
      </c>
      <c r="G48" s="59">
        <v>0</v>
      </c>
      <c r="H48" s="114">
        <f t="shared" si="28"/>
        <v>1191.05</v>
      </c>
      <c r="I48" s="108">
        <f t="shared" si="29"/>
        <v>2946.5</v>
      </c>
      <c r="J48" s="141">
        <f t="shared" si="35"/>
        <v>456.50000000000006</v>
      </c>
      <c r="K48" s="115">
        <f t="shared" si="30"/>
        <v>1261.5999999999999</v>
      </c>
      <c r="L48" s="108">
        <f t="shared" si="31"/>
        <v>2942.35</v>
      </c>
      <c r="M48" s="59">
        <v>0</v>
      </c>
      <c r="N48" s="34">
        <f t="shared" si="32"/>
        <v>2452.6499999999996</v>
      </c>
      <c r="O48" s="21">
        <f t="shared" si="33"/>
        <v>6345.35</v>
      </c>
      <c r="P48" s="27">
        <f t="shared" si="34"/>
        <v>39047.35</v>
      </c>
      <c r="Q48" s="4"/>
      <c r="R48" s="4"/>
      <c r="S48" s="4"/>
      <c r="T48" s="4"/>
    </row>
    <row r="49" spans="1:20" s="1" customFormat="1" ht="16.5" customHeight="1" x14ac:dyDescent="0.2">
      <c r="A49" s="22">
        <v>28</v>
      </c>
      <c r="B49" s="23" t="s">
        <v>121</v>
      </c>
      <c r="C49" s="23" t="s">
        <v>29</v>
      </c>
      <c r="D49" s="23" t="s">
        <v>122</v>
      </c>
      <c r="E49" s="24" t="s">
        <v>39</v>
      </c>
      <c r="F49" s="101">
        <v>37000</v>
      </c>
      <c r="G49" s="59">
        <v>0</v>
      </c>
      <c r="H49" s="114">
        <f t="shared" si="28"/>
        <v>1061.9000000000001</v>
      </c>
      <c r="I49" s="108">
        <f t="shared" si="29"/>
        <v>2627</v>
      </c>
      <c r="J49" s="141">
        <f t="shared" si="35"/>
        <v>407</v>
      </c>
      <c r="K49" s="115">
        <f t="shared" si="30"/>
        <v>1124.8</v>
      </c>
      <c r="L49" s="108">
        <f t="shared" si="31"/>
        <v>2623.3</v>
      </c>
      <c r="M49" s="59">
        <v>0</v>
      </c>
      <c r="N49" s="34">
        <f t="shared" si="32"/>
        <v>2186.6999999999998</v>
      </c>
      <c r="O49" s="21">
        <f t="shared" si="33"/>
        <v>5657.3</v>
      </c>
      <c r="P49" s="27">
        <f t="shared" si="34"/>
        <v>34813.300000000003</v>
      </c>
      <c r="Q49" s="4"/>
      <c r="R49" s="4"/>
      <c r="S49" s="4"/>
      <c r="T49" s="4"/>
    </row>
    <row r="50" spans="1:20" s="1" customFormat="1" ht="16.5" customHeight="1" x14ac:dyDescent="0.2">
      <c r="A50" s="15">
        <v>29</v>
      </c>
      <c r="B50" s="29" t="s">
        <v>132</v>
      </c>
      <c r="C50" s="29" t="s">
        <v>29</v>
      </c>
      <c r="D50" s="29" t="s">
        <v>122</v>
      </c>
      <c r="E50" s="24" t="s">
        <v>52</v>
      </c>
      <c r="F50" s="101">
        <v>37000</v>
      </c>
      <c r="G50" s="84">
        <v>0</v>
      </c>
      <c r="H50" s="114">
        <f t="shared" si="28"/>
        <v>1061.9000000000001</v>
      </c>
      <c r="I50" s="108">
        <f t="shared" si="29"/>
        <v>2627</v>
      </c>
      <c r="J50" s="141">
        <f t="shared" si="35"/>
        <v>407</v>
      </c>
      <c r="K50" s="115">
        <f t="shared" si="30"/>
        <v>1124.8</v>
      </c>
      <c r="L50" s="108">
        <f t="shared" si="31"/>
        <v>2623.3</v>
      </c>
      <c r="M50" s="26">
        <v>2063.2399999999998</v>
      </c>
      <c r="N50" s="34">
        <f t="shared" si="32"/>
        <v>4249.9399999999996</v>
      </c>
      <c r="O50" s="21">
        <f t="shared" si="33"/>
        <v>5657.3</v>
      </c>
      <c r="P50" s="27">
        <f t="shared" si="34"/>
        <v>32750.06</v>
      </c>
      <c r="Q50" s="4"/>
      <c r="R50" s="4"/>
      <c r="S50" s="4"/>
      <c r="T50" s="4"/>
    </row>
    <row r="51" spans="1:20" s="1" customFormat="1" ht="16.5" customHeight="1" x14ac:dyDescent="0.2">
      <c r="A51" s="22">
        <v>30</v>
      </c>
      <c r="B51" s="23" t="s">
        <v>125</v>
      </c>
      <c r="C51" s="23" t="s">
        <v>29</v>
      </c>
      <c r="D51" s="23" t="s">
        <v>122</v>
      </c>
      <c r="E51" s="24" t="s">
        <v>52</v>
      </c>
      <c r="F51" s="101">
        <v>37000</v>
      </c>
      <c r="G51" s="59">
        <v>0</v>
      </c>
      <c r="H51" s="114">
        <f t="shared" si="28"/>
        <v>1061.9000000000001</v>
      </c>
      <c r="I51" s="108">
        <f t="shared" si="29"/>
        <v>2627</v>
      </c>
      <c r="J51" s="141">
        <f t="shared" si="35"/>
        <v>407</v>
      </c>
      <c r="K51" s="115">
        <f t="shared" si="30"/>
        <v>1124.8</v>
      </c>
      <c r="L51" s="108">
        <f t="shared" si="31"/>
        <v>2623.3</v>
      </c>
      <c r="M51" s="44">
        <v>1031.6199999999999</v>
      </c>
      <c r="N51" s="34">
        <f t="shared" si="32"/>
        <v>3218.3199999999997</v>
      </c>
      <c r="O51" s="21">
        <f t="shared" si="33"/>
        <v>5657.3</v>
      </c>
      <c r="P51" s="27">
        <f t="shared" si="34"/>
        <v>33781.68</v>
      </c>
      <c r="Q51" s="4"/>
      <c r="R51" s="4"/>
      <c r="S51" s="4"/>
      <c r="T51" s="4"/>
    </row>
    <row r="52" spans="1:20" s="1" customFormat="1" ht="16.5" customHeight="1" x14ac:dyDescent="0.2">
      <c r="A52" s="15">
        <v>31</v>
      </c>
      <c r="B52" s="23" t="s">
        <v>126</v>
      </c>
      <c r="C52" s="23" t="s">
        <v>29</v>
      </c>
      <c r="D52" s="23" t="s">
        <v>127</v>
      </c>
      <c r="E52" s="24" t="s">
        <v>39</v>
      </c>
      <c r="F52" s="101">
        <v>37000</v>
      </c>
      <c r="G52" s="59">
        <v>0</v>
      </c>
      <c r="H52" s="114">
        <f t="shared" si="28"/>
        <v>1061.9000000000001</v>
      </c>
      <c r="I52" s="108">
        <f t="shared" si="29"/>
        <v>2627</v>
      </c>
      <c r="J52" s="141">
        <f t="shared" si="35"/>
        <v>407</v>
      </c>
      <c r="K52" s="115">
        <f t="shared" si="30"/>
        <v>1124.8</v>
      </c>
      <c r="L52" s="108">
        <f t="shared" si="31"/>
        <v>2623.3</v>
      </c>
      <c r="M52" s="59">
        <v>0</v>
      </c>
      <c r="N52" s="34">
        <f t="shared" si="32"/>
        <v>2186.6999999999998</v>
      </c>
      <c r="O52" s="21">
        <f t="shared" si="33"/>
        <v>5657.3</v>
      </c>
      <c r="P52" s="27">
        <f t="shared" si="34"/>
        <v>34813.300000000003</v>
      </c>
      <c r="Q52" s="4"/>
      <c r="R52" s="4"/>
      <c r="S52" s="4"/>
      <c r="T52" s="4"/>
    </row>
    <row r="53" spans="1:20" s="1" customFormat="1" ht="16.5" customHeight="1" x14ac:dyDescent="0.2">
      <c r="A53" s="22">
        <v>32</v>
      </c>
      <c r="B53" s="23" t="s">
        <v>279</v>
      </c>
      <c r="C53" s="23" t="s">
        <v>29</v>
      </c>
      <c r="D53" s="23" t="s">
        <v>291</v>
      </c>
      <c r="E53" s="24" t="s">
        <v>39</v>
      </c>
      <c r="F53" s="101">
        <v>37000</v>
      </c>
      <c r="G53" s="59">
        <v>0</v>
      </c>
      <c r="H53" s="114">
        <f t="shared" si="28"/>
        <v>1061.9000000000001</v>
      </c>
      <c r="I53" s="108">
        <f t="shared" si="29"/>
        <v>2627</v>
      </c>
      <c r="J53" s="141">
        <f t="shared" si="35"/>
        <v>407</v>
      </c>
      <c r="K53" s="115">
        <f t="shared" si="30"/>
        <v>1124.8</v>
      </c>
      <c r="L53" s="108">
        <f t="shared" si="31"/>
        <v>2623.3</v>
      </c>
      <c r="M53" s="59">
        <v>0</v>
      </c>
      <c r="N53" s="34">
        <f t="shared" si="32"/>
        <v>2186.6999999999998</v>
      </c>
      <c r="O53" s="21">
        <f t="shared" si="33"/>
        <v>5657.3</v>
      </c>
      <c r="P53" s="27">
        <f t="shared" si="34"/>
        <v>34813.300000000003</v>
      </c>
      <c r="Q53" s="4"/>
      <c r="R53" s="4"/>
      <c r="S53" s="4"/>
      <c r="T53" s="4"/>
    </row>
    <row r="54" spans="1:20" s="1" customFormat="1" ht="16.5" customHeight="1" x14ac:dyDescent="0.2">
      <c r="A54" s="15">
        <v>33</v>
      </c>
      <c r="B54" s="23" t="s">
        <v>123</v>
      </c>
      <c r="C54" s="23" t="s">
        <v>29</v>
      </c>
      <c r="D54" s="23" t="s">
        <v>124</v>
      </c>
      <c r="E54" s="24" t="s">
        <v>39</v>
      </c>
      <c r="F54" s="101">
        <v>37000</v>
      </c>
      <c r="G54" s="59">
        <v>0</v>
      </c>
      <c r="H54" s="114">
        <f t="shared" si="28"/>
        <v>1061.9000000000001</v>
      </c>
      <c r="I54" s="108">
        <f t="shared" si="29"/>
        <v>2627</v>
      </c>
      <c r="J54" s="141">
        <f t="shared" si="35"/>
        <v>407</v>
      </c>
      <c r="K54" s="115">
        <f t="shared" si="30"/>
        <v>1124.8</v>
      </c>
      <c r="L54" s="108">
        <f t="shared" si="31"/>
        <v>2623.3</v>
      </c>
      <c r="M54" s="59">
        <v>0</v>
      </c>
      <c r="N54" s="20">
        <f t="shared" si="32"/>
        <v>2186.6999999999998</v>
      </c>
      <c r="O54" s="21">
        <f t="shared" si="33"/>
        <v>5657.3</v>
      </c>
      <c r="P54" s="27">
        <f t="shared" si="34"/>
        <v>34813.300000000003</v>
      </c>
      <c r="Q54" s="4"/>
      <c r="R54" s="4"/>
      <c r="S54" s="4"/>
      <c r="T54" s="4"/>
    </row>
    <row r="55" spans="1:20" s="1" customFormat="1" ht="16.5" customHeight="1" x14ac:dyDescent="0.2">
      <c r="A55" s="22">
        <v>34</v>
      </c>
      <c r="B55" s="95" t="s">
        <v>321</v>
      </c>
      <c r="C55" s="23" t="s">
        <v>29</v>
      </c>
      <c r="D55" s="9" t="s">
        <v>291</v>
      </c>
      <c r="E55" s="24" t="s">
        <v>39</v>
      </c>
      <c r="F55" s="101">
        <v>37000</v>
      </c>
      <c r="G55" s="59">
        <v>19.25</v>
      </c>
      <c r="H55" s="114">
        <f t="shared" si="28"/>
        <v>1061.9000000000001</v>
      </c>
      <c r="I55" s="108">
        <f t="shared" si="29"/>
        <v>2627</v>
      </c>
      <c r="J55" s="141">
        <f t="shared" si="35"/>
        <v>407</v>
      </c>
      <c r="K55" s="115">
        <f t="shared" si="30"/>
        <v>1124.8</v>
      </c>
      <c r="L55" s="108">
        <f t="shared" si="31"/>
        <v>2623.3</v>
      </c>
      <c r="M55" s="59">
        <v>0</v>
      </c>
      <c r="N55" s="20">
        <f t="shared" ref="N55" si="36">G55+H55+K55+M55</f>
        <v>2205.9499999999998</v>
      </c>
      <c r="O55" s="21">
        <f t="shared" ref="O55" si="37">I55+J55+L55</f>
        <v>5657.3</v>
      </c>
      <c r="P55" s="27">
        <f t="shared" ref="P55" si="38">F55-N55</f>
        <v>34794.050000000003</v>
      </c>
      <c r="Q55" s="4"/>
      <c r="R55" s="4"/>
      <c r="S55" s="4"/>
      <c r="T55" s="4"/>
    </row>
    <row r="56" spans="1:20" s="1" customFormat="1" ht="16.5" customHeight="1" x14ac:dyDescent="0.2">
      <c r="A56" s="15">
        <v>35</v>
      </c>
      <c r="B56" s="23" t="s">
        <v>129</v>
      </c>
      <c r="C56" s="23" t="s">
        <v>29</v>
      </c>
      <c r="D56" s="23" t="s">
        <v>320</v>
      </c>
      <c r="E56" s="24" t="s">
        <v>39</v>
      </c>
      <c r="F56" s="101">
        <v>40000</v>
      </c>
      <c r="G56" s="59">
        <v>0</v>
      </c>
      <c r="H56" s="114">
        <f t="shared" si="28"/>
        <v>1148</v>
      </c>
      <c r="I56" s="108">
        <f t="shared" si="29"/>
        <v>2840</v>
      </c>
      <c r="J56" s="141">
        <f t="shared" si="35"/>
        <v>440</v>
      </c>
      <c r="K56" s="115">
        <f t="shared" si="30"/>
        <v>1216</v>
      </c>
      <c r="L56" s="108">
        <f t="shared" si="31"/>
        <v>2836</v>
      </c>
      <c r="M56" s="25">
        <v>0</v>
      </c>
      <c r="N56" s="20">
        <f t="shared" si="32"/>
        <v>2364</v>
      </c>
      <c r="O56" s="21">
        <f t="shared" si="33"/>
        <v>6116</v>
      </c>
      <c r="P56" s="27">
        <f t="shared" si="34"/>
        <v>37636</v>
      </c>
      <c r="Q56" s="4"/>
      <c r="R56" s="4"/>
      <c r="S56" s="4"/>
      <c r="T56" s="4"/>
    </row>
    <row r="57" spans="1:20" s="1" customFormat="1" ht="16.5" customHeight="1" thickBot="1" x14ac:dyDescent="0.25">
      <c r="A57" s="168" t="s">
        <v>290</v>
      </c>
      <c r="B57" s="169"/>
      <c r="C57" s="169"/>
      <c r="D57" s="169"/>
      <c r="E57" s="54"/>
      <c r="F57" s="129">
        <f t="shared" ref="F57:P57" si="39">SUM(F42:F56)</f>
        <v>883500</v>
      </c>
      <c r="G57" s="90">
        <f t="shared" si="39"/>
        <v>46169.21</v>
      </c>
      <c r="H57" s="125">
        <f>SUM(H42:H56)</f>
        <v>25356.450000000012</v>
      </c>
      <c r="I57" s="90">
        <f>SUM(I42:I56)</f>
        <v>62728.5</v>
      </c>
      <c r="J57" s="143">
        <f t="shared" si="39"/>
        <v>6842.2000000000007</v>
      </c>
      <c r="K57" s="90">
        <f t="shared" si="39"/>
        <v>25027.099999999995</v>
      </c>
      <c r="L57" s="90">
        <f t="shared" si="39"/>
        <v>58369.130000000019</v>
      </c>
      <c r="M57" s="90">
        <f t="shared" si="39"/>
        <v>5158.0999999999995</v>
      </c>
      <c r="N57" s="126">
        <f t="shared" si="39"/>
        <v>101710.85999999999</v>
      </c>
      <c r="O57" s="127">
        <f t="shared" si="39"/>
        <v>127939.83000000003</v>
      </c>
      <c r="P57" s="128">
        <f t="shared" si="39"/>
        <v>781789.14000000025</v>
      </c>
      <c r="Q57" s="4"/>
      <c r="R57" s="4"/>
      <c r="S57" s="4"/>
      <c r="T57" s="4"/>
    </row>
    <row r="58" spans="1:20" s="1" customFormat="1" ht="22.5" customHeight="1" thickBot="1" x14ac:dyDescent="0.25">
      <c r="A58" s="163" t="s">
        <v>30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5"/>
      <c r="Q58" s="4"/>
      <c r="R58" s="4"/>
      <c r="S58" s="4"/>
      <c r="T58" s="4"/>
    </row>
    <row r="59" spans="1:20" s="1" customFormat="1" ht="16.5" customHeight="1" x14ac:dyDescent="0.2">
      <c r="A59" s="15">
        <v>36</v>
      </c>
      <c r="B59" s="16" t="s">
        <v>67</v>
      </c>
      <c r="C59" s="16" t="s">
        <v>30</v>
      </c>
      <c r="D59" s="16" t="s">
        <v>68</v>
      </c>
      <c r="E59" s="17" t="s">
        <v>39</v>
      </c>
      <c r="F59" s="107">
        <v>142000</v>
      </c>
      <c r="G59" s="88">
        <v>22165.24</v>
      </c>
      <c r="H59" s="133">
        <f t="shared" ref="H59:H73" si="40">F59*2.87/100</f>
        <v>4075.4</v>
      </c>
      <c r="I59" s="134">
        <f t="shared" ref="I59:I73" si="41">F59*7.1/100</f>
        <v>10082</v>
      </c>
      <c r="J59" s="140">
        <v>520.34</v>
      </c>
      <c r="K59" s="112">
        <v>3595.1</v>
      </c>
      <c r="L59" s="18">
        <v>8384.6299999999992</v>
      </c>
      <c r="M59" s="85">
        <v>0</v>
      </c>
      <c r="N59" s="20">
        <f t="shared" ref="N59:N73" si="42">G59+H59+K59+M59</f>
        <v>29835.74</v>
      </c>
      <c r="O59" s="21">
        <f t="shared" ref="O59:O73" si="43">I59+J59+L59</f>
        <v>18986.97</v>
      </c>
      <c r="P59" s="42">
        <f t="shared" ref="P59:P73" si="44">F59-N59</f>
        <v>112164.26</v>
      </c>
      <c r="Q59" s="4"/>
      <c r="R59" s="4"/>
      <c r="S59" s="4"/>
      <c r="T59" s="4"/>
    </row>
    <row r="60" spans="1:20" s="1" customFormat="1" ht="16.5" customHeight="1" x14ac:dyDescent="0.2">
      <c r="A60" s="15">
        <v>37</v>
      </c>
      <c r="B60" s="23" t="s">
        <v>71</v>
      </c>
      <c r="C60" s="23" t="s">
        <v>30</v>
      </c>
      <c r="D60" s="23" t="s">
        <v>72</v>
      </c>
      <c r="E60" s="24" t="s">
        <v>52</v>
      </c>
      <c r="F60" s="103">
        <v>56500</v>
      </c>
      <c r="G60" s="71">
        <v>0</v>
      </c>
      <c r="H60" s="114">
        <f t="shared" si="40"/>
        <v>1621.55</v>
      </c>
      <c r="I60" s="108">
        <f t="shared" si="41"/>
        <v>4011.5</v>
      </c>
      <c r="J60" s="144">
        <v>520.34</v>
      </c>
      <c r="K60" s="115">
        <f t="shared" ref="K60:K73" si="45">F60*3.04/100</f>
        <v>1717.6</v>
      </c>
      <c r="L60" s="108">
        <f t="shared" ref="L60:L73" si="46">F60*7.09/100</f>
        <v>4005.85</v>
      </c>
      <c r="M60" s="59">
        <v>0</v>
      </c>
      <c r="N60" s="20">
        <f t="shared" si="42"/>
        <v>3339.1499999999996</v>
      </c>
      <c r="O60" s="21">
        <f t="shared" si="43"/>
        <v>8537.69</v>
      </c>
      <c r="P60" s="27">
        <f t="shared" si="44"/>
        <v>53160.85</v>
      </c>
      <c r="Q60" s="4"/>
      <c r="R60" s="4"/>
      <c r="S60" s="4"/>
      <c r="T60" s="4"/>
    </row>
    <row r="61" spans="1:20" s="1" customFormat="1" ht="16.5" customHeight="1" x14ac:dyDescent="0.2">
      <c r="A61" s="15">
        <v>38</v>
      </c>
      <c r="B61" s="23" t="s">
        <v>82</v>
      </c>
      <c r="C61" s="23" t="s">
        <v>30</v>
      </c>
      <c r="D61" s="23" t="s">
        <v>78</v>
      </c>
      <c r="E61" s="24" t="s">
        <v>52</v>
      </c>
      <c r="F61" s="103">
        <v>56500</v>
      </c>
      <c r="G61" s="71">
        <v>0</v>
      </c>
      <c r="H61" s="114">
        <f t="shared" si="40"/>
        <v>1621.55</v>
      </c>
      <c r="I61" s="108">
        <f t="shared" si="41"/>
        <v>4011.5</v>
      </c>
      <c r="J61" s="144">
        <v>520.34</v>
      </c>
      <c r="K61" s="115">
        <f t="shared" si="45"/>
        <v>1717.6</v>
      </c>
      <c r="L61" s="108">
        <f t="shared" si="46"/>
        <v>4005.85</v>
      </c>
      <c r="M61" s="59">
        <v>0</v>
      </c>
      <c r="N61" s="20">
        <f t="shared" si="42"/>
        <v>3339.1499999999996</v>
      </c>
      <c r="O61" s="21">
        <f t="shared" si="43"/>
        <v>8537.69</v>
      </c>
      <c r="P61" s="27">
        <f t="shared" si="44"/>
        <v>53160.85</v>
      </c>
      <c r="Q61" s="4"/>
      <c r="R61" s="4"/>
      <c r="S61" s="4"/>
      <c r="T61" s="4"/>
    </row>
    <row r="62" spans="1:20" s="1" customFormat="1" ht="16.5" customHeight="1" x14ac:dyDescent="0.2">
      <c r="A62" s="15">
        <v>39</v>
      </c>
      <c r="B62" s="23" t="s">
        <v>69</v>
      </c>
      <c r="C62" s="23" t="s">
        <v>30</v>
      </c>
      <c r="D62" s="23" t="s">
        <v>70</v>
      </c>
      <c r="E62" s="24" t="s">
        <v>39</v>
      </c>
      <c r="F62" s="103">
        <v>54000</v>
      </c>
      <c r="G62" s="71">
        <v>0</v>
      </c>
      <c r="H62" s="114">
        <f t="shared" si="40"/>
        <v>1549.8</v>
      </c>
      <c r="I62" s="108">
        <f t="shared" si="41"/>
        <v>3834</v>
      </c>
      <c r="J62" s="144">
        <v>520.34</v>
      </c>
      <c r="K62" s="115">
        <f t="shared" si="45"/>
        <v>1641.6</v>
      </c>
      <c r="L62" s="108">
        <f t="shared" si="46"/>
        <v>3828.6</v>
      </c>
      <c r="M62" s="59">
        <v>0</v>
      </c>
      <c r="N62" s="20">
        <f t="shared" si="42"/>
        <v>3191.3999999999996</v>
      </c>
      <c r="O62" s="21">
        <f t="shared" si="43"/>
        <v>8182.9400000000005</v>
      </c>
      <c r="P62" s="27">
        <f t="shared" si="44"/>
        <v>50808.6</v>
      </c>
      <c r="Q62" s="4"/>
      <c r="R62" s="4"/>
      <c r="S62" s="4"/>
      <c r="T62" s="4"/>
    </row>
    <row r="63" spans="1:20" s="1" customFormat="1" ht="16.5" customHeight="1" x14ac:dyDescent="0.2">
      <c r="A63" s="15">
        <v>40</v>
      </c>
      <c r="B63" s="23" t="s">
        <v>84</v>
      </c>
      <c r="C63" s="23" t="s">
        <v>30</v>
      </c>
      <c r="D63" s="23" t="s">
        <v>72</v>
      </c>
      <c r="E63" s="24" t="s">
        <v>39</v>
      </c>
      <c r="F63" s="103">
        <v>54000</v>
      </c>
      <c r="G63" s="71">
        <v>2418.54</v>
      </c>
      <c r="H63" s="114">
        <f t="shared" si="40"/>
        <v>1549.8</v>
      </c>
      <c r="I63" s="108">
        <f t="shared" si="41"/>
        <v>3834</v>
      </c>
      <c r="J63" s="144">
        <v>520.34</v>
      </c>
      <c r="K63" s="115">
        <f t="shared" si="45"/>
        <v>1641.6</v>
      </c>
      <c r="L63" s="108">
        <f t="shared" si="46"/>
        <v>3828.6</v>
      </c>
      <c r="M63" s="59">
        <v>0</v>
      </c>
      <c r="N63" s="20">
        <f t="shared" si="42"/>
        <v>5609.9400000000005</v>
      </c>
      <c r="O63" s="21">
        <f t="shared" si="43"/>
        <v>8182.9400000000005</v>
      </c>
      <c r="P63" s="27">
        <f t="shared" si="44"/>
        <v>48390.06</v>
      </c>
      <c r="Q63" s="4"/>
      <c r="R63" s="4"/>
      <c r="S63" s="4"/>
      <c r="T63" s="4"/>
    </row>
    <row r="64" spans="1:20" s="1" customFormat="1" ht="16.5" customHeight="1" x14ac:dyDescent="0.2">
      <c r="A64" s="15">
        <v>41</v>
      </c>
      <c r="B64" s="23" t="s">
        <v>75</v>
      </c>
      <c r="C64" s="23" t="s">
        <v>30</v>
      </c>
      <c r="D64" s="23" t="s">
        <v>72</v>
      </c>
      <c r="E64" s="24" t="s">
        <v>52</v>
      </c>
      <c r="F64" s="103">
        <v>53000</v>
      </c>
      <c r="G64" s="71">
        <v>2277.41</v>
      </c>
      <c r="H64" s="114">
        <f t="shared" si="40"/>
        <v>1521.1</v>
      </c>
      <c r="I64" s="108">
        <f t="shared" si="41"/>
        <v>3763</v>
      </c>
      <c r="J64" s="144">
        <v>520.34</v>
      </c>
      <c r="K64" s="115">
        <f t="shared" si="45"/>
        <v>1611.2</v>
      </c>
      <c r="L64" s="108">
        <f t="shared" si="46"/>
        <v>3757.7</v>
      </c>
      <c r="M64" s="59">
        <v>0</v>
      </c>
      <c r="N64" s="20">
        <f t="shared" si="42"/>
        <v>5409.71</v>
      </c>
      <c r="O64" s="21">
        <f t="shared" si="43"/>
        <v>8041.04</v>
      </c>
      <c r="P64" s="27">
        <f t="shared" si="44"/>
        <v>47590.29</v>
      </c>
      <c r="Q64" s="4"/>
      <c r="R64" s="4"/>
      <c r="S64" s="4"/>
      <c r="T64" s="4"/>
    </row>
    <row r="65" spans="1:20" s="1" customFormat="1" ht="16.5" customHeight="1" x14ac:dyDescent="0.2">
      <c r="A65" s="15">
        <v>42</v>
      </c>
      <c r="B65" s="23" t="s">
        <v>77</v>
      </c>
      <c r="C65" s="23" t="s">
        <v>30</v>
      </c>
      <c r="D65" s="23" t="s">
        <v>78</v>
      </c>
      <c r="E65" s="24" t="s">
        <v>39</v>
      </c>
      <c r="F65" s="103">
        <v>38000</v>
      </c>
      <c r="G65" s="71">
        <v>0</v>
      </c>
      <c r="H65" s="114">
        <f t="shared" si="40"/>
        <v>1090.5999999999999</v>
      </c>
      <c r="I65" s="108">
        <f t="shared" si="41"/>
        <v>2698</v>
      </c>
      <c r="J65" s="141">
        <f t="shared" ref="J65:J73" si="47">F65*1.1/100</f>
        <v>418</v>
      </c>
      <c r="K65" s="115">
        <f t="shared" si="45"/>
        <v>1155.2</v>
      </c>
      <c r="L65" s="108">
        <f t="shared" si="46"/>
        <v>2694.2</v>
      </c>
      <c r="M65" s="44">
        <v>1031.6199999999999</v>
      </c>
      <c r="N65" s="20">
        <f t="shared" si="42"/>
        <v>3277.42</v>
      </c>
      <c r="O65" s="21">
        <f t="shared" si="43"/>
        <v>5810.2</v>
      </c>
      <c r="P65" s="27">
        <f t="shared" si="44"/>
        <v>34722.58</v>
      </c>
      <c r="Q65" s="4"/>
      <c r="R65" s="4"/>
      <c r="S65" s="4"/>
      <c r="T65" s="4"/>
    </row>
    <row r="66" spans="1:20" s="1" customFormat="1" ht="16.5" customHeight="1" x14ac:dyDescent="0.2">
      <c r="A66" s="15">
        <v>43</v>
      </c>
      <c r="B66" s="23" t="s">
        <v>80</v>
      </c>
      <c r="C66" s="23" t="s">
        <v>30</v>
      </c>
      <c r="D66" s="23" t="s">
        <v>81</v>
      </c>
      <c r="E66" s="24" t="s">
        <v>39</v>
      </c>
      <c r="F66" s="103">
        <v>32500</v>
      </c>
      <c r="G66" s="71">
        <v>0</v>
      </c>
      <c r="H66" s="114">
        <f t="shared" si="40"/>
        <v>932.75</v>
      </c>
      <c r="I66" s="108">
        <f t="shared" si="41"/>
        <v>2307.5</v>
      </c>
      <c r="J66" s="141">
        <f t="shared" si="47"/>
        <v>357.5</v>
      </c>
      <c r="K66" s="115">
        <f t="shared" si="45"/>
        <v>988</v>
      </c>
      <c r="L66" s="108">
        <f t="shared" si="46"/>
        <v>2304.25</v>
      </c>
      <c r="M66" s="59">
        <v>0</v>
      </c>
      <c r="N66" s="20">
        <f t="shared" si="42"/>
        <v>1920.75</v>
      </c>
      <c r="O66" s="21">
        <f t="shared" si="43"/>
        <v>4969.25</v>
      </c>
      <c r="P66" s="27">
        <f t="shared" si="44"/>
        <v>30579.25</v>
      </c>
      <c r="Q66" s="4"/>
      <c r="R66" s="4"/>
      <c r="S66" s="4"/>
      <c r="T66" s="4"/>
    </row>
    <row r="67" spans="1:20" s="1" customFormat="1" ht="16.5" customHeight="1" x14ac:dyDescent="0.2">
      <c r="A67" s="15">
        <v>44</v>
      </c>
      <c r="B67" s="23" t="s">
        <v>85</v>
      </c>
      <c r="C67" s="23" t="s">
        <v>30</v>
      </c>
      <c r="D67" s="23" t="s">
        <v>86</v>
      </c>
      <c r="E67" s="24" t="s">
        <v>39</v>
      </c>
      <c r="F67" s="103">
        <v>30500</v>
      </c>
      <c r="G67" s="71">
        <v>0</v>
      </c>
      <c r="H67" s="114">
        <f t="shared" si="40"/>
        <v>875.35</v>
      </c>
      <c r="I67" s="108">
        <f t="shared" si="41"/>
        <v>2165.5</v>
      </c>
      <c r="J67" s="141">
        <f t="shared" si="47"/>
        <v>335.5</v>
      </c>
      <c r="K67" s="115">
        <f t="shared" si="45"/>
        <v>927.2</v>
      </c>
      <c r="L67" s="108">
        <f t="shared" si="46"/>
        <v>2162.4499999999998</v>
      </c>
      <c r="M67" s="44">
        <v>1031.6199999999999</v>
      </c>
      <c r="N67" s="20">
        <f t="shared" si="42"/>
        <v>2834.17</v>
      </c>
      <c r="O67" s="21">
        <f t="shared" si="43"/>
        <v>4663.45</v>
      </c>
      <c r="P67" s="27">
        <f t="shared" si="44"/>
        <v>27665.83</v>
      </c>
      <c r="Q67" s="4"/>
      <c r="R67" s="4"/>
      <c r="S67" s="4"/>
      <c r="T67" s="4"/>
    </row>
    <row r="68" spans="1:20" s="1" customFormat="1" ht="16.5" customHeight="1" x14ac:dyDescent="0.2">
      <c r="A68" s="15">
        <v>45</v>
      </c>
      <c r="B68" s="23" t="s">
        <v>73</v>
      </c>
      <c r="C68" s="23" t="s">
        <v>30</v>
      </c>
      <c r="D68" s="23" t="s">
        <v>74</v>
      </c>
      <c r="E68" s="24" t="s">
        <v>39</v>
      </c>
      <c r="F68" s="103">
        <v>29500</v>
      </c>
      <c r="G68" s="71">
        <v>0</v>
      </c>
      <c r="H68" s="114">
        <f t="shared" si="40"/>
        <v>846.65</v>
      </c>
      <c r="I68" s="108">
        <f t="shared" si="41"/>
        <v>2094.5</v>
      </c>
      <c r="J68" s="141">
        <f t="shared" si="47"/>
        <v>324.50000000000006</v>
      </c>
      <c r="K68" s="115">
        <f t="shared" si="45"/>
        <v>896.8</v>
      </c>
      <c r="L68" s="108">
        <f t="shared" si="46"/>
        <v>2091.5500000000002</v>
      </c>
      <c r="M68" s="44">
        <v>1031.6199999999999</v>
      </c>
      <c r="N68" s="20">
        <f t="shared" si="42"/>
        <v>2775.0699999999997</v>
      </c>
      <c r="O68" s="21">
        <f t="shared" si="43"/>
        <v>4510.55</v>
      </c>
      <c r="P68" s="27">
        <f t="shared" si="44"/>
        <v>26724.93</v>
      </c>
      <c r="Q68" s="4"/>
      <c r="R68" s="4"/>
      <c r="S68" s="4"/>
      <c r="T68" s="4"/>
    </row>
    <row r="69" spans="1:20" s="1" customFormat="1" ht="16.5" customHeight="1" x14ac:dyDescent="0.2">
      <c r="A69" s="15">
        <v>46</v>
      </c>
      <c r="B69" s="23" t="s">
        <v>83</v>
      </c>
      <c r="C69" s="23" t="s">
        <v>30</v>
      </c>
      <c r="D69" s="23" t="s">
        <v>74</v>
      </c>
      <c r="E69" s="24" t="s">
        <v>39</v>
      </c>
      <c r="F69" s="103">
        <v>29500</v>
      </c>
      <c r="G69" s="71">
        <v>0</v>
      </c>
      <c r="H69" s="114">
        <f t="shared" si="40"/>
        <v>846.65</v>
      </c>
      <c r="I69" s="108">
        <f t="shared" si="41"/>
        <v>2094.5</v>
      </c>
      <c r="J69" s="141">
        <f t="shared" si="47"/>
        <v>324.50000000000006</v>
      </c>
      <c r="K69" s="115">
        <f t="shared" si="45"/>
        <v>896.8</v>
      </c>
      <c r="L69" s="108">
        <f t="shared" si="46"/>
        <v>2091.5500000000002</v>
      </c>
      <c r="M69" s="26">
        <v>2063.2399999999998</v>
      </c>
      <c r="N69" s="20">
        <f t="shared" si="42"/>
        <v>3806.6899999999996</v>
      </c>
      <c r="O69" s="21">
        <f t="shared" si="43"/>
        <v>4510.55</v>
      </c>
      <c r="P69" s="27">
        <f t="shared" si="44"/>
        <v>25693.31</v>
      </c>
      <c r="Q69" s="4"/>
      <c r="R69" s="4"/>
      <c r="S69" s="4"/>
      <c r="T69" s="4"/>
    </row>
    <row r="70" spans="1:20" s="1" customFormat="1" ht="16.5" customHeight="1" x14ac:dyDescent="0.2">
      <c r="A70" s="15">
        <v>47</v>
      </c>
      <c r="B70" s="29" t="s">
        <v>88</v>
      </c>
      <c r="C70" s="29" t="s">
        <v>30</v>
      </c>
      <c r="D70" s="29" t="s">
        <v>81</v>
      </c>
      <c r="E70" s="24" t="s">
        <v>39</v>
      </c>
      <c r="F70" s="103">
        <v>27000</v>
      </c>
      <c r="G70" s="89">
        <v>0</v>
      </c>
      <c r="H70" s="114">
        <f t="shared" si="40"/>
        <v>774.9</v>
      </c>
      <c r="I70" s="108">
        <f t="shared" si="41"/>
        <v>1917</v>
      </c>
      <c r="J70" s="141">
        <f t="shared" si="47"/>
        <v>297.00000000000006</v>
      </c>
      <c r="K70" s="115">
        <f t="shared" si="45"/>
        <v>820.8</v>
      </c>
      <c r="L70" s="108">
        <f t="shared" si="46"/>
        <v>1914.3</v>
      </c>
      <c r="M70" s="84">
        <v>0</v>
      </c>
      <c r="N70" s="34">
        <f t="shared" si="42"/>
        <v>1595.6999999999998</v>
      </c>
      <c r="O70" s="21">
        <f t="shared" si="43"/>
        <v>4128.3</v>
      </c>
      <c r="P70" s="27">
        <f t="shared" si="44"/>
        <v>25404.3</v>
      </c>
      <c r="Q70" s="4"/>
      <c r="R70" s="4"/>
      <c r="S70" s="4"/>
      <c r="T70" s="4"/>
    </row>
    <row r="71" spans="1:20" s="1" customFormat="1" ht="16.5" customHeight="1" x14ac:dyDescent="0.2">
      <c r="A71" s="15">
        <v>48</v>
      </c>
      <c r="B71" s="23" t="s">
        <v>76</v>
      </c>
      <c r="C71" s="23" t="s">
        <v>30</v>
      </c>
      <c r="D71" s="23" t="s">
        <v>74</v>
      </c>
      <c r="E71" s="24" t="s">
        <v>39</v>
      </c>
      <c r="F71" s="103">
        <v>23000</v>
      </c>
      <c r="G71" s="71">
        <v>0</v>
      </c>
      <c r="H71" s="114">
        <f t="shared" si="40"/>
        <v>660.1</v>
      </c>
      <c r="I71" s="108">
        <f t="shared" si="41"/>
        <v>1633</v>
      </c>
      <c r="J71" s="141">
        <f t="shared" si="47"/>
        <v>253.00000000000003</v>
      </c>
      <c r="K71" s="115">
        <f t="shared" si="45"/>
        <v>699.2</v>
      </c>
      <c r="L71" s="108">
        <f t="shared" si="46"/>
        <v>1630.7</v>
      </c>
      <c r="M71" s="59">
        <v>0</v>
      </c>
      <c r="N71" s="34">
        <f t="shared" si="42"/>
        <v>1359.3000000000002</v>
      </c>
      <c r="O71" s="21">
        <f t="shared" si="43"/>
        <v>3516.7</v>
      </c>
      <c r="P71" s="27">
        <f t="shared" si="44"/>
        <v>21640.7</v>
      </c>
      <c r="Q71" s="4"/>
      <c r="R71" s="4"/>
      <c r="S71" s="4"/>
      <c r="T71" s="4"/>
    </row>
    <row r="72" spans="1:20" s="1" customFormat="1" ht="16.5" customHeight="1" x14ac:dyDescent="0.2">
      <c r="A72" s="15">
        <v>49</v>
      </c>
      <c r="B72" s="23" t="s">
        <v>79</v>
      </c>
      <c r="C72" s="23" t="s">
        <v>30</v>
      </c>
      <c r="D72" s="23" t="s">
        <v>74</v>
      </c>
      <c r="E72" s="24" t="s">
        <v>39</v>
      </c>
      <c r="F72" s="103">
        <v>23000</v>
      </c>
      <c r="G72" s="71">
        <v>0</v>
      </c>
      <c r="H72" s="114">
        <f t="shared" si="40"/>
        <v>660.1</v>
      </c>
      <c r="I72" s="108">
        <f t="shared" si="41"/>
        <v>1633</v>
      </c>
      <c r="J72" s="141">
        <f t="shared" si="47"/>
        <v>253.00000000000003</v>
      </c>
      <c r="K72" s="115">
        <f t="shared" si="45"/>
        <v>699.2</v>
      </c>
      <c r="L72" s="108">
        <f t="shared" si="46"/>
        <v>1630.7</v>
      </c>
      <c r="M72" s="59">
        <v>0</v>
      </c>
      <c r="N72" s="20">
        <f t="shared" si="42"/>
        <v>1359.3000000000002</v>
      </c>
      <c r="O72" s="21">
        <f t="shared" si="43"/>
        <v>3516.7</v>
      </c>
      <c r="P72" s="27">
        <f t="shared" si="44"/>
        <v>21640.7</v>
      </c>
      <c r="Q72" s="4"/>
      <c r="R72" s="4"/>
      <c r="S72" s="4"/>
      <c r="T72" s="4"/>
    </row>
    <row r="73" spans="1:20" s="1" customFormat="1" ht="16.5" customHeight="1" x14ac:dyDescent="0.2">
      <c r="A73" s="15">
        <v>50</v>
      </c>
      <c r="B73" s="23" t="s">
        <v>87</v>
      </c>
      <c r="C73" s="23" t="s">
        <v>30</v>
      </c>
      <c r="D73" s="23" t="s">
        <v>74</v>
      </c>
      <c r="E73" s="24" t="s">
        <v>39</v>
      </c>
      <c r="F73" s="103">
        <v>23000</v>
      </c>
      <c r="G73" s="71">
        <v>0</v>
      </c>
      <c r="H73" s="114">
        <f t="shared" si="40"/>
        <v>660.1</v>
      </c>
      <c r="I73" s="108">
        <f t="shared" si="41"/>
        <v>1633</v>
      </c>
      <c r="J73" s="141">
        <f t="shared" si="47"/>
        <v>253.00000000000003</v>
      </c>
      <c r="K73" s="115">
        <f t="shared" si="45"/>
        <v>699.2</v>
      </c>
      <c r="L73" s="108">
        <f t="shared" si="46"/>
        <v>1630.7</v>
      </c>
      <c r="M73" s="44">
        <v>1031.6199999999999</v>
      </c>
      <c r="N73" s="20">
        <f t="shared" si="42"/>
        <v>2390.92</v>
      </c>
      <c r="O73" s="21">
        <f t="shared" si="43"/>
        <v>3516.7</v>
      </c>
      <c r="P73" s="27">
        <f t="shared" si="44"/>
        <v>20609.080000000002</v>
      </c>
      <c r="Q73" s="4"/>
      <c r="R73" s="4"/>
      <c r="S73" s="4"/>
      <c r="T73" s="4"/>
    </row>
    <row r="74" spans="1:20" s="1" customFormat="1" ht="16.5" customHeight="1" thickBot="1" x14ac:dyDescent="0.25">
      <c r="A74" s="168" t="s">
        <v>290</v>
      </c>
      <c r="B74" s="169"/>
      <c r="C74" s="169"/>
      <c r="D74" s="169"/>
      <c r="E74" s="55"/>
      <c r="F74" s="129">
        <f t="shared" ref="F74:P74" si="48">SUM(F59:F73)</f>
        <v>672000</v>
      </c>
      <c r="G74" s="90">
        <f t="shared" si="48"/>
        <v>26861.190000000002</v>
      </c>
      <c r="H74" s="38">
        <f t="shared" si="48"/>
        <v>19286.399999999998</v>
      </c>
      <c r="I74" s="37">
        <f t="shared" si="48"/>
        <v>47712</v>
      </c>
      <c r="J74" s="142">
        <f t="shared" si="48"/>
        <v>5938.0400000000009</v>
      </c>
      <c r="K74" s="37">
        <f t="shared" si="48"/>
        <v>19707.100000000002</v>
      </c>
      <c r="L74" s="37">
        <f t="shared" si="48"/>
        <v>45961.62999999999</v>
      </c>
      <c r="M74" s="37">
        <f t="shared" si="48"/>
        <v>6189.7199999999993</v>
      </c>
      <c r="N74" s="39">
        <f t="shared" si="48"/>
        <v>72044.41</v>
      </c>
      <c r="O74" s="39">
        <f t="shared" si="48"/>
        <v>99611.670000000013</v>
      </c>
      <c r="P74" s="56">
        <f t="shared" si="48"/>
        <v>599955.58999999985</v>
      </c>
      <c r="Q74" s="4"/>
      <c r="R74" s="4"/>
      <c r="S74" s="4"/>
      <c r="T74" s="4"/>
    </row>
    <row r="75" spans="1:20" s="1" customFormat="1" ht="20.25" customHeight="1" thickBot="1" x14ac:dyDescent="0.25">
      <c r="A75" s="163" t="s">
        <v>31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5"/>
      <c r="Q75" s="4"/>
      <c r="R75" s="4"/>
      <c r="S75" s="4"/>
      <c r="T75" s="4"/>
    </row>
    <row r="76" spans="1:20" s="1" customFormat="1" ht="16.5" customHeight="1" x14ac:dyDescent="0.2">
      <c r="A76" s="15">
        <v>51</v>
      </c>
      <c r="B76" s="16" t="s">
        <v>89</v>
      </c>
      <c r="C76" s="16" t="s">
        <v>31</v>
      </c>
      <c r="D76" s="16" t="s">
        <v>90</v>
      </c>
      <c r="E76" s="17" t="s">
        <v>39</v>
      </c>
      <c r="F76" s="107">
        <v>142000</v>
      </c>
      <c r="G76" s="88">
        <v>22165.24</v>
      </c>
      <c r="H76" s="133">
        <f t="shared" ref="H76" si="49">F76*2.87/100</f>
        <v>4075.4</v>
      </c>
      <c r="I76" s="134">
        <f t="shared" ref="I76" si="50">F76*7.1/100</f>
        <v>10082</v>
      </c>
      <c r="J76" s="140">
        <v>520.34</v>
      </c>
      <c r="K76" s="112">
        <v>3595.1</v>
      </c>
      <c r="L76" s="18">
        <v>8384.6299999999992</v>
      </c>
      <c r="M76" s="18">
        <v>0</v>
      </c>
      <c r="N76" s="20">
        <f t="shared" ref="N76:N92" si="51">G76+H76+K76+M76</f>
        <v>29835.74</v>
      </c>
      <c r="O76" s="21">
        <f t="shared" ref="O76:O92" si="52">I76+J76+L76</f>
        <v>18986.97</v>
      </c>
      <c r="P76" s="42">
        <f t="shared" ref="P76:P92" si="53">F76-N76</f>
        <v>112164.26</v>
      </c>
      <c r="Q76" s="4"/>
      <c r="R76" s="4"/>
      <c r="S76" s="4"/>
      <c r="T76" s="4"/>
    </row>
    <row r="77" spans="1:20" s="1" customFormat="1" ht="16.5" customHeight="1" x14ac:dyDescent="0.2">
      <c r="A77" s="22">
        <v>52</v>
      </c>
      <c r="B77" s="23" t="s">
        <v>91</v>
      </c>
      <c r="C77" s="23" t="s">
        <v>31</v>
      </c>
      <c r="D77" s="23" t="s">
        <v>318</v>
      </c>
      <c r="E77" s="24" t="s">
        <v>52</v>
      </c>
      <c r="F77" s="103">
        <v>72000</v>
      </c>
      <c r="G77" s="71">
        <v>5744.84</v>
      </c>
      <c r="H77" s="114">
        <f t="shared" ref="H77:H92" si="54">F77*2.87/100</f>
        <v>2066.4</v>
      </c>
      <c r="I77" s="108">
        <f t="shared" ref="I77:I92" si="55">F77*7.1/100</f>
        <v>5112</v>
      </c>
      <c r="J77" s="144">
        <v>520.34</v>
      </c>
      <c r="K77" s="115">
        <f t="shared" ref="K77" si="56">F77*3.04/100</f>
        <v>2188.8000000000002</v>
      </c>
      <c r="L77" s="108">
        <f t="shared" ref="L77" si="57">F77*7.09/100</f>
        <v>5104.8</v>
      </c>
      <c r="M77" s="25">
        <v>0</v>
      </c>
      <c r="N77" s="20">
        <f t="shared" si="51"/>
        <v>10000.040000000001</v>
      </c>
      <c r="O77" s="21">
        <f t="shared" si="52"/>
        <v>10737.14</v>
      </c>
      <c r="P77" s="27">
        <f t="shared" si="53"/>
        <v>61999.96</v>
      </c>
      <c r="Q77" s="4"/>
      <c r="R77" s="4"/>
      <c r="S77" s="4"/>
      <c r="T77" s="4"/>
    </row>
    <row r="78" spans="1:20" s="1" customFormat="1" ht="16.5" customHeight="1" x14ac:dyDescent="0.2">
      <c r="A78" s="15">
        <v>53</v>
      </c>
      <c r="B78" s="23" t="s">
        <v>92</v>
      </c>
      <c r="C78" s="23" t="s">
        <v>31</v>
      </c>
      <c r="D78" s="23" t="s">
        <v>317</v>
      </c>
      <c r="E78" s="24" t="s">
        <v>52</v>
      </c>
      <c r="F78" s="103">
        <v>72000</v>
      </c>
      <c r="G78" s="71">
        <v>0</v>
      </c>
      <c r="H78" s="114">
        <f t="shared" si="54"/>
        <v>2066.4</v>
      </c>
      <c r="I78" s="108">
        <f t="shared" si="55"/>
        <v>5112</v>
      </c>
      <c r="J78" s="144">
        <v>520.34</v>
      </c>
      <c r="K78" s="115">
        <f t="shared" ref="K78:K92" si="58">F78*3.04/100</f>
        <v>2188.8000000000002</v>
      </c>
      <c r="L78" s="108">
        <f t="shared" ref="L78:L92" si="59">F78*7.09/100</f>
        <v>5104.8</v>
      </c>
      <c r="M78" s="25">
        <v>0</v>
      </c>
      <c r="N78" s="20">
        <f t="shared" si="51"/>
        <v>4255.2000000000007</v>
      </c>
      <c r="O78" s="21">
        <f t="shared" si="52"/>
        <v>10737.14</v>
      </c>
      <c r="P78" s="27">
        <f t="shared" si="53"/>
        <v>67744.800000000003</v>
      </c>
      <c r="Q78" s="4"/>
      <c r="R78" s="4"/>
      <c r="S78" s="4"/>
      <c r="T78" s="4"/>
    </row>
    <row r="79" spans="1:20" s="1" customFormat="1" ht="16.5" customHeight="1" x14ac:dyDescent="0.2">
      <c r="A79" s="15">
        <v>54</v>
      </c>
      <c r="B79" s="23" t="s">
        <v>95</v>
      </c>
      <c r="C79" s="23" t="s">
        <v>31</v>
      </c>
      <c r="D79" s="23" t="s">
        <v>96</v>
      </c>
      <c r="E79" s="24" t="s">
        <v>39</v>
      </c>
      <c r="F79" s="105">
        <v>45000</v>
      </c>
      <c r="G79" s="71">
        <v>0</v>
      </c>
      <c r="H79" s="114">
        <f t="shared" si="54"/>
        <v>1291.5</v>
      </c>
      <c r="I79" s="108">
        <f t="shared" si="55"/>
        <v>3195</v>
      </c>
      <c r="J79" s="141">
        <f t="shared" ref="J79:J92" si="60">F79*1.1/100</f>
        <v>495.00000000000006</v>
      </c>
      <c r="K79" s="115">
        <f t="shared" si="58"/>
        <v>1368</v>
      </c>
      <c r="L79" s="108">
        <f t="shared" si="59"/>
        <v>3190.5</v>
      </c>
      <c r="M79" s="25">
        <v>0</v>
      </c>
      <c r="N79" s="20">
        <f t="shared" si="51"/>
        <v>2659.5</v>
      </c>
      <c r="O79" s="21">
        <f t="shared" si="52"/>
        <v>6880.5</v>
      </c>
      <c r="P79" s="27">
        <f t="shared" si="53"/>
        <v>42340.5</v>
      </c>
      <c r="Q79" s="4"/>
      <c r="R79" s="4"/>
      <c r="S79" s="4"/>
      <c r="T79" s="4"/>
    </row>
    <row r="80" spans="1:20" s="1" customFormat="1" ht="16.5" customHeight="1" x14ac:dyDescent="0.2">
      <c r="A80" s="22">
        <v>55</v>
      </c>
      <c r="B80" s="23" t="s">
        <v>93</v>
      </c>
      <c r="C80" s="23" t="s">
        <v>31</v>
      </c>
      <c r="D80" s="23" t="s">
        <v>94</v>
      </c>
      <c r="E80" s="24" t="s">
        <v>39</v>
      </c>
      <c r="F80" s="103">
        <v>31500</v>
      </c>
      <c r="G80" s="71">
        <v>0</v>
      </c>
      <c r="H80" s="114">
        <f t="shared" si="54"/>
        <v>904.05</v>
      </c>
      <c r="I80" s="108">
        <f t="shared" si="55"/>
        <v>2236.5</v>
      </c>
      <c r="J80" s="141">
        <f t="shared" si="60"/>
        <v>346.5</v>
      </c>
      <c r="K80" s="115">
        <f t="shared" si="58"/>
        <v>957.6</v>
      </c>
      <c r="L80" s="108">
        <f t="shared" si="59"/>
        <v>2233.35</v>
      </c>
      <c r="M80" s="25">
        <v>0</v>
      </c>
      <c r="N80" s="20">
        <f t="shared" si="51"/>
        <v>1861.65</v>
      </c>
      <c r="O80" s="21">
        <f t="shared" si="52"/>
        <v>4816.3500000000004</v>
      </c>
      <c r="P80" s="27">
        <f t="shared" si="53"/>
        <v>29638.35</v>
      </c>
      <c r="Q80" s="4"/>
      <c r="R80" s="4"/>
      <c r="S80" s="4"/>
      <c r="T80" s="4"/>
    </row>
    <row r="81" spans="1:20" s="1" customFormat="1" ht="16.5" customHeight="1" x14ac:dyDescent="0.2">
      <c r="A81" s="15">
        <v>56</v>
      </c>
      <c r="B81" s="23" t="s">
        <v>156</v>
      </c>
      <c r="C81" s="23" t="s">
        <v>31</v>
      </c>
      <c r="D81" s="23" t="s">
        <v>295</v>
      </c>
      <c r="E81" s="24" t="s">
        <v>39</v>
      </c>
      <c r="F81" s="105">
        <v>27000</v>
      </c>
      <c r="G81" s="71">
        <v>0</v>
      </c>
      <c r="H81" s="114">
        <f t="shared" si="54"/>
        <v>774.9</v>
      </c>
      <c r="I81" s="108">
        <f t="shared" si="55"/>
        <v>1917</v>
      </c>
      <c r="J81" s="141">
        <f t="shared" si="60"/>
        <v>297.00000000000006</v>
      </c>
      <c r="K81" s="115">
        <f t="shared" si="58"/>
        <v>820.8</v>
      </c>
      <c r="L81" s="108">
        <f t="shared" si="59"/>
        <v>1914.3</v>
      </c>
      <c r="M81" s="25">
        <v>0</v>
      </c>
      <c r="N81" s="20">
        <f t="shared" si="51"/>
        <v>1595.6999999999998</v>
      </c>
      <c r="O81" s="21">
        <f t="shared" si="52"/>
        <v>4128.3</v>
      </c>
      <c r="P81" s="27">
        <f t="shared" si="53"/>
        <v>25404.3</v>
      </c>
      <c r="Q81" s="4"/>
      <c r="R81" s="4"/>
      <c r="S81" s="4"/>
      <c r="T81" s="4"/>
    </row>
    <row r="82" spans="1:20" s="1" customFormat="1" ht="16.5" customHeight="1" x14ac:dyDescent="0.2">
      <c r="A82" s="15">
        <v>57</v>
      </c>
      <c r="B82" s="23" t="s">
        <v>97</v>
      </c>
      <c r="C82" s="23" t="s">
        <v>31</v>
      </c>
      <c r="D82" s="23" t="s">
        <v>295</v>
      </c>
      <c r="E82" s="24" t="s">
        <v>39</v>
      </c>
      <c r="F82" s="103">
        <v>27000</v>
      </c>
      <c r="G82" s="71">
        <v>0</v>
      </c>
      <c r="H82" s="114">
        <f t="shared" si="54"/>
        <v>774.9</v>
      </c>
      <c r="I82" s="108">
        <f t="shared" si="55"/>
        <v>1917</v>
      </c>
      <c r="J82" s="141">
        <f t="shared" si="60"/>
        <v>297.00000000000006</v>
      </c>
      <c r="K82" s="115">
        <f t="shared" si="58"/>
        <v>820.8</v>
      </c>
      <c r="L82" s="108">
        <f t="shared" si="59"/>
        <v>1914.3</v>
      </c>
      <c r="M82" s="26">
        <v>2063.2399999999998</v>
      </c>
      <c r="N82" s="20">
        <f t="shared" si="51"/>
        <v>3658.9399999999996</v>
      </c>
      <c r="O82" s="21">
        <f t="shared" si="52"/>
        <v>4128.3</v>
      </c>
      <c r="P82" s="27">
        <f t="shared" si="53"/>
        <v>23341.06</v>
      </c>
      <c r="Q82" s="4"/>
      <c r="R82" s="4"/>
      <c r="S82" s="4"/>
      <c r="T82" s="4"/>
    </row>
    <row r="83" spans="1:20" s="1" customFormat="1" ht="16.5" customHeight="1" x14ac:dyDescent="0.2">
      <c r="A83" s="22">
        <v>58</v>
      </c>
      <c r="B83" s="23" t="s">
        <v>102</v>
      </c>
      <c r="C83" s="23" t="s">
        <v>31</v>
      </c>
      <c r="D83" s="23" t="s">
        <v>100</v>
      </c>
      <c r="E83" s="24" t="s">
        <v>101</v>
      </c>
      <c r="F83" s="103">
        <v>25000</v>
      </c>
      <c r="G83" s="71">
        <v>0</v>
      </c>
      <c r="H83" s="114">
        <f t="shared" si="54"/>
        <v>717.5</v>
      </c>
      <c r="I83" s="108">
        <f t="shared" si="55"/>
        <v>1775</v>
      </c>
      <c r="J83" s="141">
        <f t="shared" si="60"/>
        <v>275.00000000000006</v>
      </c>
      <c r="K83" s="115">
        <f t="shared" si="58"/>
        <v>760</v>
      </c>
      <c r="L83" s="108">
        <f t="shared" si="59"/>
        <v>1772.5</v>
      </c>
      <c r="M83" s="44">
        <v>1031.6199999999999</v>
      </c>
      <c r="N83" s="20">
        <f t="shared" si="51"/>
        <v>2509.12</v>
      </c>
      <c r="O83" s="21">
        <f t="shared" si="52"/>
        <v>3822.5</v>
      </c>
      <c r="P83" s="27">
        <f t="shared" si="53"/>
        <v>22490.880000000001</v>
      </c>
      <c r="Q83" s="4"/>
      <c r="R83" s="4"/>
      <c r="S83" s="4"/>
      <c r="T83" s="4"/>
    </row>
    <row r="84" spans="1:20" s="1" customFormat="1" ht="16.5" customHeight="1" x14ac:dyDescent="0.2">
      <c r="A84" s="15">
        <v>59</v>
      </c>
      <c r="B84" s="23" t="s">
        <v>103</v>
      </c>
      <c r="C84" s="23" t="s">
        <v>31</v>
      </c>
      <c r="D84" s="23" t="s">
        <v>98</v>
      </c>
      <c r="E84" s="24" t="s">
        <v>39</v>
      </c>
      <c r="F84" s="103">
        <v>24500</v>
      </c>
      <c r="G84" s="71">
        <v>0</v>
      </c>
      <c r="H84" s="114">
        <f t="shared" si="54"/>
        <v>703.15</v>
      </c>
      <c r="I84" s="108">
        <f t="shared" si="55"/>
        <v>1739.5</v>
      </c>
      <c r="J84" s="141">
        <f t="shared" si="60"/>
        <v>269.50000000000006</v>
      </c>
      <c r="K84" s="115">
        <f t="shared" si="58"/>
        <v>744.8</v>
      </c>
      <c r="L84" s="108">
        <f t="shared" si="59"/>
        <v>1737.05</v>
      </c>
      <c r="M84" s="59">
        <v>0</v>
      </c>
      <c r="N84" s="20">
        <f t="shared" si="51"/>
        <v>1447.9499999999998</v>
      </c>
      <c r="O84" s="21">
        <f t="shared" si="52"/>
        <v>3746.05</v>
      </c>
      <c r="P84" s="27">
        <f t="shared" si="53"/>
        <v>23052.05</v>
      </c>
      <c r="Q84" s="4"/>
      <c r="R84" s="4"/>
      <c r="S84" s="4"/>
      <c r="T84" s="4"/>
    </row>
    <row r="85" spans="1:20" s="1" customFormat="1" ht="16.5" customHeight="1" x14ac:dyDescent="0.2">
      <c r="A85" s="15">
        <v>60</v>
      </c>
      <c r="B85" s="23" t="s">
        <v>104</v>
      </c>
      <c r="C85" s="23" t="s">
        <v>31</v>
      </c>
      <c r="D85" s="23" t="s">
        <v>105</v>
      </c>
      <c r="E85" s="24" t="s">
        <v>101</v>
      </c>
      <c r="F85" s="103">
        <v>19500</v>
      </c>
      <c r="G85" s="71">
        <v>0</v>
      </c>
      <c r="H85" s="114">
        <f t="shared" si="54"/>
        <v>559.65</v>
      </c>
      <c r="I85" s="108">
        <f t="shared" si="55"/>
        <v>1384.5</v>
      </c>
      <c r="J85" s="141">
        <f t="shared" si="60"/>
        <v>214.5</v>
      </c>
      <c r="K85" s="115">
        <f t="shared" si="58"/>
        <v>592.79999999999995</v>
      </c>
      <c r="L85" s="108">
        <f t="shared" si="59"/>
        <v>1382.55</v>
      </c>
      <c r="M85" s="26">
        <v>2063.2399999999998</v>
      </c>
      <c r="N85" s="20">
        <f t="shared" si="51"/>
        <v>3215.6899999999996</v>
      </c>
      <c r="O85" s="21">
        <f t="shared" si="52"/>
        <v>2981.55</v>
      </c>
      <c r="P85" s="27">
        <f t="shared" si="53"/>
        <v>16284.310000000001</v>
      </c>
      <c r="Q85" s="4"/>
      <c r="R85" s="4"/>
      <c r="S85" s="4"/>
      <c r="T85" s="4"/>
    </row>
    <row r="86" spans="1:20" s="1" customFormat="1" ht="15.75" customHeight="1" x14ac:dyDescent="0.2">
      <c r="A86" s="22">
        <v>61</v>
      </c>
      <c r="B86" s="57" t="s">
        <v>297</v>
      </c>
      <c r="C86" s="57" t="s">
        <v>31</v>
      </c>
      <c r="D86" s="57" t="s">
        <v>168</v>
      </c>
      <c r="E86" s="24" t="s">
        <v>39</v>
      </c>
      <c r="F86" s="105">
        <v>19500</v>
      </c>
      <c r="G86" s="71">
        <v>0</v>
      </c>
      <c r="H86" s="114">
        <f t="shared" si="54"/>
        <v>559.65</v>
      </c>
      <c r="I86" s="108">
        <f t="shared" si="55"/>
        <v>1384.5</v>
      </c>
      <c r="J86" s="141">
        <f t="shared" si="60"/>
        <v>214.5</v>
      </c>
      <c r="K86" s="115">
        <f t="shared" si="58"/>
        <v>592.79999999999995</v>
      </c>
      <c r="L86" s="108">
        <f t="shared" si="59"/>
        <v>1382.55</v>
      </c>
      <c r="M86" s="59">
        <v>0</v>
      </c>
      <c r="N86" s="20">
        <f t="shared" si="51"/>
        <v>1152.4499999999998</v>
      </c>
      <c r="O86" s="21">
        <f t="shared" si="52"/>
        <v>2981.55</v>
      </c>
      <c r="P86" s="27">
        <f t="shared" si="53"/>
        <v>18347.55</v>
      </c>
      <c r="Q86" s="4"/>
      <c r="R86" s="4"/>
      <c r="S86" s="4"/>
      <c r="T86" s="4"/>
    </row>
    <row r="87" spans="1:20" s="1" customFormat="1" ht="16.5" customHeight="1" x14ac:dyDescent="0.2">
      <c r="A87" s="15">
        <v>62</v>
      </c>
      <c r="B87" s="23" t="s">
        <v>99</v>
      </c>
      <c r="C87" s="23" t="s">
        <v>31</v>
      </c>
      <c r="D87" s="23" t="s">
        <v>100</v>
      </c>
      <c r="E87" s="24" t="s">
        <v>101</v>
      </c>
      <c r="F87" s="103">
        <v>18500</v>
      </c>
      <c r="G87" s="71">
        <v>0</v>
      </c>
      <c r="H87" s="114">
        <f t="shared" si="54"/>
        <v>530.95000000000005</v>
      </c>
      <c r="I87" s="108">
        <f t="shared" si="55"/>
        <v>1313.5</v>
      </c>
      <c r="J87" s="141">
        <f t="shared" si="60"/>
        <v>203.5</v>
      </c>
      <c r="K87" s="115">
        <f t="shared" si="58"/>
        <v>562.4</v>
      </c>
      <c r="L87" s="108">
        <f t="shared" si="59"/>
        <v>1311.65</v>
      </c>
      <c r="M87" s="25">
        <v>0</v>
      </c>
      <c r="N87" s="20">
        <f t="shared" si="51"/>
        <v>1093.3499999999999</v>
      </c>
      <c r="O87" s="21">
        <f t="shared" si="52"/>
        <v>2828.65</v>
      </c>
      <c r="P87" s="27">
        <f t="shared" si="53"/>
        <v>17406.650000000001</v>
      </c>
      <c r="Q87" s="4"/>
      <c r="R87" s="4"/>
      <c r="S87" s="4"/>
      <c r="T87" s="4"/>
    </row>
    <row r="88" spans="1:20" s="1" customFormat="1" ht="16.5" customHeight="1" x14ac:dyDescent="0.2">
      <c r="A88" s="15">
        <v>63</v>
      </c>
      <c r="B88" s="23" t="s">
        <v>108</v>
      </c>
      <c r="C88" s="23" t="s">
        <v>31</v>
      </c>
      <c r="D88" s="23" t="s">
        <v>105</v>
      </c>
      <c r="E88" s="24" t="s">
        <v>101</v>
      </c>
      <c r="F88" s="103">
        <v>17500</v>
      </c>
      <c r="G88" s="71">
        <v>0</v>
      </c>
      <c r="H88" s="114">
        <f t="shared" si="54"/>
        <v>502.25</v>
      </c>
      <c r="I88" s="108">
        <f t="shared" si="55"/>
        <v>1242.5</v>
      </c>
      <c r="J88" s="141">
        <f t="shared" si="60"/>
        <v>192.5</v>
      </c>
      <c r="K88" s="115">
        <f t="shared" si="58"/>
        <v>532</v>
      </c>
      <c r="L88" s="108">
        <f t="shared" si="59"/>
        <v>1240.75</v>
      </c>
      <c r="M88" s="25">
        <v>0</v>
      </c>
      <c r="N88" s="20">
        <f t="shared" si="51"/>
        <v>1034.25</v>
      </c>
      <c r="O88" s="21">
        <f t="shared" si="52"/>
        <v>2675.75</v>
      </c>
      <c r="P88" s="27">
        <f t="shared" si="53"/>
        <v>16465.75</v>
      </c>
      <c r="Q88" s="4"/>
      <c r="R88" s="4"/>
      <c r="S88" s="4"/>
      <c r="T88" s="4"/>
    </row>
    <row r="89" spans="1:20" s="1" customFormat="1" ht="16.5" customHeight="1" x14ac:dyDescent="0.2">
      <c r="A89" s="22">
        <v>64</v>
      </c>
      <c r="B89" s="23" t="s">
        <v>109</v>
      </c>
      <c r="C89" s="23" t="s">
        <v>31</v>
      </c>
      <c r="D89" s="23" t="s">
        <v>107</v>
      </c>
      <c r="E89" s="24" t="s">
        <v>101</v>
      </c>
      <c r="F89" s="103">
        <v>16500</v>
      </c>
      <c r="G89" s="71">
        <v>0</v>
      </c>
      <c r="H89" s="114">
        <f t="shared" si="54"/>
        <v>473.55</v>
      </c>
      <c r="I89" s="108">
        <f t="shared" si="55"/>
        <v>1171.5</v>
      </c>
      <c r="J89" s="141">
        <f t="shared" si="60"/>
        <v>181.5</v>
      </c>
      <c r="K89" s="115">
        <f t="shared" si="58"/>
        <v>501.6</v>
      </c>
      <c r="L89" s="108">
        <f t="shared" si="59"/>
        <v>1169.8499999999999</v>
      </c>
      <c r="M89" s="25">
        <v>0</v>
      </c>
      <c r="N89" s="20">
        <f t="shared" si="51"/>
        <v>975.15000000000009</v>
      </c>
      <c r="O89" s="21">
        <f t="shared" si="52"/>
        <v>2522.85</v>
      </c>
      <c r="P89" s="27">
        <f t="shared" si="53"/>
        <v>15524.85</v>
      </c>
      <c r="Q89" s="4"/>
      <c r="R89" s="4"/>
      <c r="S89" s="4"/>
      <c r="T89" s="4"/>
    </row>
    <row r="90" spans="1:20" s="1" customFormat="1" ht="16.5" customHeight="1" x14ac:dyDescent="0.2">
      <c r="A90" s="15">
        <v>65</v>
      </c>
      <c r="B90" s="23" t="s">
        <v>106</v>
      </c>
      <c r="C90" s="23" t="s">
        <v>31</v>
      </c>
      <c r="D90" s="23" t="s">
        <v>107</v>
      </c>
      <c r="E90" s="24" t="s">
        <v>101</v>
      </c>
      <c r="F90" s="103">
        <v>12500</v>
      </c>
      <c r="G90" s="71">
        <v>0</v>
      </c>
      <c r="H90" s="114">
        <f t="shared" si="54"/>
        <v>358.75</v>
      </c>
      <c r="I90" s="108">
        <f t="shared" si="55"/>
        <v>887.5</v>
      </c>
      <c r="J90" s="141">
        <f t="shared" si="60"/>
        <v>137.50000000000003</v>
      </c>
      <c r="K90" s="115">
        <f t="shared" si="58"/>
        <v>380</v>
      </c>
      <c r="L90" s="108">
        <f t="shared" si="59"/>
        <v>886.25</v>
      </c>
      <c r="M90" s="25">
        <v>0</v>
      </c>
      <c r="N90" s="20">
        <f t="shared" si="51"/>
        <v>738.75</v>
      </c>
      <c r="O90" s="21">
        <f t="shared" si="52"/>
        <v>1911.25</v>
      </c>
      <c r="P90" s="27">
        <f t="shared" si="53"/>
        <v>11761.25</v>
      </c>
      <c r="Q90" s="4"/>
      <c r="R90" s="4"/>
      <c r="S90" s="4"/>
      <c r="T90" s="4"/>
    </row>
    <row r="91" spans="1:20" s="1" customFormat="1" ht="16.5" customHeight="1" x14ac:dyDescent="0.2">
      <c r="A91" s="15">
        <v>66</v>
      </c>
      <c r="B91" s="58" t="s">
        <v>298</v>
      </c>
      <c r="C91" s="58" t="s">
        <v>31</v>
      </c>
      <c r="D91" s="58" t="s">
        <v>107</v>
      </c>
      <c r="E91" s="24" t="s">
        <v>101</v>
      </c>
      <c r="F91" s="103">
        <v>12500</v>
      </c>
      <c r="G91" s="71">
        <v>0</v>
      </c>
      <c r="H91" s="114">
        <f t="shared" si="54"/>
        <v>358.75</v>
      </c>
      <c r="I91" s="108">
        <f t="shared" si="55"/>
        <v>887.5</v>
      </c>
      <c r="J91" s="141">
        <f t="shared" si="60"/>
        <v>137.50000000000003</v>
      </c>
      <c r="K91" s="115">
        <f t="shared" si="58"/>
        <v>380</v>
      </c>
      <c r="L91" s="108">
        <f t="shared" si="59"/>
        <v>886.25</v>
      </c>
      <c r="M91" s="25">
        <v>0</v>
      </c>
      <c r="N91" s="34">
        <f t="shared" si="51"/>
        <v>738.75</v>
      </c>
      <c r="O91" s="21">
        <f t="shared" si="52"/>
        <v>1911.25</v>
      </c>
      <c r="P91" s="35">
        <f t="shared" si="53"/>
        <v>11761.25</v>
      </c>
      <c r="Q91" s="4"/>
      <c r="R91" s="4"/>
      <c r="S91" s="4"/>
      <c r="T91" s="4"/>
    </row>
    <row r="92" spans="1:20" s="1" customFormat="1" ht="16.5" customHeight="1" x14ac:dyDescent="0.2">
      <c r="A92" s="22">
        <v>67</v>
      </c>
      <c r="B92" s="29" t="s">
        <v>110</v>
      </c>
      <c r="C92" s="29" t="s">
        <v>31</v>
      </c>
      <c r="D92" s="29" t="s">
        <v>107</v>
      </c>
      <c r="E92" s="24" t="s">
        <v>101</v>
      </c>
      <c r="F92" s="103">
        <v>12500</v>
      </c>
      <c r="G92" s="91">
        <v>0</v>
      </c>
      <c r="H92" s="114">
        <f t="shared" si="54"/>
        <v>358.75</v>
      </c>
      <c r="I92" s="108">
        <f t="shared" si="55"/>
        <v>887.5</v>
      </c>
      <c r="J92" s="141">
        <f t="shared" si="60"/>
        <v>137.50000000000003</v>
      </c>
      <c r="K92" s="115">
        <f t="shared" si="58"/>
        <v>380</v>
      </c>
      <c r="L92" s="108">
        <f t="shared" si="59"/>
        <v>886.25</v>
      </c>
      <c r="M92" s="51">
        <v>0</v>
      </c>
      <c r="N92" s="32">
        <f t="shared" si="51"/>
        <v>738.75</v>
      </c>
      <c r="O92" s="21">
        <f t="shared" si="52"/>
        <v>1911.25</v>
      </c>
      <c r="P92" s="42">
        <f t="shared" si="53"/>
        <v>11761.25</v>
      </c>
      <c r="Q92" s="4"/>
      <c r="R92" s="4"/>
      <c r="S92" s="4"/>
      <c r="T92" s="4"/>
    </row>
    <row r="93" spans="1:20" s="1" customFormat="1" ht="16.5" customHeight="1" thickBot="1" x14ac:dyDescent="0.25">
      <c r="A93" s="197" t="s">
        <v>290</v>
      </c>
      <c r="B93" s="198"/>
      <c r="C93" s="198"/>
      <c r="D93" s="198"/>
      <c r="E93" s="46"/>
      <c r="F93" s="123">
        <f t="shared" ref="F93:P93" si="61">SUM(F76:F92)</f>
        <v>595000</v>
      </c>
      <c r="G93" s="90">
        <f t="shared" si="61"/>
        <v>27910.080000000002</v>
      </c>
      <c r="H93" s="38">
        <f t="shared" si="61"/>
        <v>17076.5</v>
      </c>
      <c r="I93" s="37">
        <f t="shared" si="61"/>
        <v>42245</v>
      </c>
      <c r="J93" s="142">
        <f t="shared" si="61"/>
        <v>4960.0200000000004</v>
      </c>
      <c r="K93" s="37">
        <f t="shared" si="61"/>
        <v>17366.299999999996</v>
      </c>
      <c r="L93" s="37">
        <f t="shared" si="61"/>
        <v>40502.329999999994</v>
      </c>
      <c r="M93" s="37">
        <f t="shared" si="61"/>
        <v>5158.0999999999995</v>
      </c>
      <c r="N93" s="39">
        <f t="shared" si="61"/>
        <v>67510.98</v>
      </c>
      <c r="O93" s="40">
        <f t="shared" si="61"/>
        <v>87707.35</v>
      </c>
      <c r="P93" s="47">
        <f t="shared" si="61"/>
        <v>527489.02</v>
      </c>
      <c r="Q93" s="4"/>
      <c r="R93" s="4"/>
      <c r="S93" s="4"/>
      <c r="T93" s="4"/>
    </row>
    <row r="94" spans="1:20" s="1" customFormat="1" ht="23.25" customHeight="1" thickBot="1" x14ac:dyDescent="0.25">
      <c r="A94" s="163" t="s">
        <v>32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  <c r="Q94" s="4"/>
      <c r="R94" s="4"/>
      <c r="S94" s="4"/>
      <c r="T94" s="4"/>
    </row>
    <row r="95" spans="1:20" s="1" customFormat="1" ht="16.5" customHeight="1" x14ac:dyDescent="0.2">
      <c r="A95" s="15">
        <v>68</v>
      </c>
      <c r="B95" s="16" t="s">
        <v>133</v>
      </c>
      <c r="C95" s="16" t="s">
        <v>32</v>
      </c>
      <c r="D95" s="16" t="s">
        <v>134</v>
      </c>
      <c r="E95" s="17" t="s">
        <v>39</v>
      </c>
      <c r="F95" s="107">
        <v>120000</v>
      </c>
      <c r="G95" s="88">
        <v>16307.27</v>
      </c>
      <c r="H95" s="133">
        <f t="shared" ref="H95:H96" si="62">F95*2.87/100</f>
        <v>3444</v>
      </c>
      <c r="I95" s="134">
        <f t="shared" ref="I95:I96" si="63">F95*7.1/100</f>
        <v>8520</v>
      </c>
      <c r="J95" s="140">
        <v>520.34</v>
      </c>
      <c r="K95" s="112">
        <v>3595.1</v>
      </c>
      <c r="L95" s="18">
        <v>8384.6299999999992</v>
      </c>
      <c r="M95" s="135">
        <v>2063.2399999999998</v>
      </c>
      <c r="N95" s="20">
        <f t="shared" ref="N95:N123" si="64">G95+H95+K95+M95</f>
        <v>25409.61</v>
      </c>
      <c r="O95" s="21">
        <f t="shared" ref="O95:O123" si="65">I95+J95+L95</f>
        <v>17424.97</v>
      </c>
      <c r="P95" s="42">
        <f t="shared" ref="P95:P123" si="66">F95-N95</f>
        <v>94590.39</v>
      </c>
      <c r="Q95" s="4"/>
      <c r="R95" s="4"/>
      <c r="S95" s="4"/>
      <c r="T95" s="4"/>
    </row>
    <row r="96" spans="1:20" s="1" customFormat="1" ht="16.5" customHeight="1" x14ac:dyDescent="0.2">
      <c r="A96" s="15">
        <v>69</v>
      </c>
      <c r="B96" s="23" t="s">
        <v>139</v>
      </c>
      <c r="C96" s="23" t="s">
        <v>32</v>
      </c>
      <c r="D96" s="23" t="s">
        <v>140</v>
      </c>
      <c r="E96" s="24" t="s">
        <v>39</v>
      </c>
      <c r="F96" s="103">
        <v>81000</v>
      </c>
      <c r="G96" s="71">
        <v>6542.6</v>
      </c>
      <c r="H96" s="114">
        <f t="shared" si="62"/>
        <v>2324.6999999999998</v>
      </c>
      <c r="I96" s="108">
        <f t="shared" si="63"/>
        <v>5751</v>
      </c>
      <c r="J96" s="144">
        <v>520.34</v>
      </c>
      <c r="K96" s="115">
        <f t="shared" ref="K96" si="67">F96*3.04/100</f>
        <v>2462.4</v>
      </c>
      <c r="L96" s="108">
        <f t="shared" ref="L96" si="68">F96*7.09/100</f>
        <v>5742.9</v>
      </c>
      <c r="M96" s="44">
        <v>0</v>
      </c>
      <c r="N96" s="20">
        <f t="shared" si="64"/>
        <v>11329.699999999999</v>
      </c>
      <c r="O96" s="21">
        <f t="shared" si="65"/>
        <v>12014.24</v>
      </c>
      <c r="P96" s="27">
        <f t="shared" si="66"/>
        <v>69670.3</v>
      </c>
      <c r="Q96" s="4"/>
      <c r="R96" s="4"/>
      <c r="S96" s="4"/>
      <c r="T96" s="4"/>
    </row>
    <row r="97" spans="1:20" s="1" customFormat="1" ht="16.5" customHeight="1" x14ac:dyDescent="0.2">
      <c r="A97" s="15">
        <v>70</v>
      </c>
      <c r="B97" s="23" t="s">
        <v>141</v>
      </c>
      <c r="C97" s="23" t="s">
        <v>32</v>
      </c>
      <c r="D97" s="23" t="s">
        <v>142</v>
      </c>
      <c r="E97" s="24" t="s">
        <v>39</v>
      </c>
      <c r="F97" s="103">
        <v>76500</v>
      </c>
      <c r="G97" s="71">
        <v>6385.32</v>
      </c>
      <c r="H97" s="114">
        <f t="shared" ref="H97" si="69">F97*2.87/100</f>
        <v>2195.5500000000002</v>
      </c>
      <c r="I97" s="108">
        <f t="shared" ref="I97" si="70">F97*7.1/100</f>
        <v>5431.5</v>
      </c>
      <c r="J97" s="144">
        <v>520.34</v>
      </c>
      <c r="K97" s="115">
        <f t="shared" ref="K97:K128" si="71">F97*3.04/100</f>
        <v>2325.6</v>
      </c>
      <c r="L97" s="108">
        <f t="shared" ref="L97:L128" si="72">F97*7.09/100</f>
        <v>5423.85</v>
      </c>
      <c r="M97" s="44">
        <v>1031.6199999999999</v>
      </c>
      <c r="N97" s="20">
        <f t="shared" si="64"/>
        <v>11938.09</v>
      </c>
      <c r="O97" s="21">
        <f t="shared" si="65"/>
        <v>11375.69</v>
      </c>
      <c r="P97" s="27">
        <f t="shared" si="66"/>
        <v>64561.91</v>
      </c>
      <c r="Q97" s="4"/>
      <c r="R97" s="4"/>
      <c r="S97" s="4"/>
      <c r="T97" s="4"/>
    </row>
    <row r="98" spans="1:20" s="1" customFormat="1" ht="16.5" customHeight="1" x14ac:dyDescent="0.2">
      <c r="A98" s="15">
        <v>71</v>
      </c>
      <c r="B98" s="23" t="s">
        <v>135</v>
      </c>
      <c r="C98" s="23" t="s">
        <v>32</v>
      </c>
      <c r="D98" s="23" t="s">
        <v>136</v>
      </c>
      <c r="E98" s="24" t="s">
        <v>39</v>
      </c>
      <c r="F98" s="103">
        <v>66000</v>
      </c>
      <c r="G98" s="71">
        <v>0</v>
      </c>
      <c r="H98" s="114">
        <f t="shared" ref="H98:H128" si="73">F98*2.87/100</f>
        <v>1894.2</v>
      </c>
      <c r="I98" s="108">
        <f t="shared" ref="I98:I128" si="74">F98*7.1/100</f>
        <v>4686</v>
      </c>
      <c r="J98" s="144">
        <v>520.34</v>
      </c>
      <c r="K98" s="115">
        <f t="shared" si="71"/>
        <v>2006.4</v>
      </c>
      <c r="L98" s="108">
        <f t="shared" si="72"/>
        <v>4679.3999999999996</v>
      </c>
      <c r="M98" s="44">
        <v>0</v>
      </c>
      <c r="N98" s="20">
        <f>G98+H98+K98+M98</f>
        <v>3900.6000000000004</v>
      </c>
      <c r="O98" s="21">
        <f>I98+J98+L98</f>
        <v>9885.74</v>
      </c>
      <c r="P98" s="27">
        <f>F98-N98</f>
        <v>62099.4</v>
      </c>
      <c r="Q98" s="4"/>
      <c r="R98" s="4"/>
      <c r="S98" s="4"/>
      <c r="T98" s="4"/>
    </row>
    <row r="99" spans="1:20" s="1" customFormat="1" ht="16.5" customHeight="1" x14ac:dyDescent="0.2">
      <c r="A99" s="15">
        <v>72</v>
      </c>
      <c r="B99" s="23" t="s">
        <v>143</v>
      </c>
      <c r="C99" s="23" t="s">
        <v>32</v>
      </c>
      <c r="D99" s="23" t="s">
        <v>136</v>
      </c>
      <c r="E99" s="24" t="s">
        <v>39</v>
      </c>
      <c r="F99" s="103">
        <v>57500</v>
      </c>
      <c r="G99" s="71">
        <v>2293.54</v>
      </c>
      <c r="H99" s="114">
        <f t="shared" si="73"/>
        <v>1650.25</v>
      </c>
      <c r="I99" s="108">
        <f t="shared" si="74"/>
        <v>4082.5</v>
      </c>
      <c r="J99" s="144">
        <v>520.34</v>
      </c>
      <c r="K99" s="115">
        <f t="shared" si="71"/>
        <v>1748</v>
      </c>
      <c r="L99" s="108">
        <f t="shared" si="72"/>
        <v>4076.75</v>
      </c>
      <c r="M99" s="26">
        <v>4126.4799999999996</v>
      </c>
      <c r="N99" s="20">
        <f t="shared" si="64"/>
        <v>9818.27</v>
      </c>
      <c r="O99" s="21">
        <f t="shared" si="65"/>
        <v>8679.59</v>
      </c>
      <c r="P99" s="27">
        <f t="shared" si="66"/>
        <v>47681.729999999996</v>
      </c>
      <c r="Q99" s="4"/>
      <c r="R99" s="4"/>
      <c r="S99" s="4"/>
      <c r="T99" s="4"/>
    </row>
    <row r="100" spans="1:20" s="1" customFormat="1" ht="16.5" customHeight="1" x14ac:dyDescent="0.2">
      <c r="A100" s="15">
        <v>73</v>
      </c>
      <c r="B100" s="23" t="s">
        <v>165</v>
      </c>
      <c r="C100" s="23" t="s">
        <v>32</v>
      </c>
      <c r="D100" s="23" t="s">
        <v>151</v>
      </c>
      <c r="E100" s="24" t="s">
        <v>39</v>
      </c>
      <c r="F100" s="103">
        <v>45000</v>
      </c>
      <c r="G100" s="71">
        <v>1148.33</v>
      </c>
      <c r="H100" s="114">
        <f t="shared" si="73"/>
        <v>1291.5</v>
      </c>
      <c r="I100" s="108">
        <f t="shared" si="74"/>
        <v>3195</v>
      </c>
      <c r="J100" s="141">
        <f t="shared" ref="J100:J128" si="75">F100*1.1/100</f>
        <v>495.00000000000006</v>
      </c>
      <c r="K100" s="115">
        <f t="shared" si="71"/>
        <v>1368</v>
      </c>
      <c r="L100" s="108">
        <f t="shared" si="72"/>
        <v>3190.5</v>
      </c>
      <c r="M100" s="59">
        <v>0</v>
      </c>
      <c r="N100" s="20">
        <f>G100+H100+K100+M100</f>
        <v>3807.83</v>
      </c>
      <c r="O100" s="21">
        <f>I100+J100+L100</f>
        <v>6880.5</v>
      </c>
      <c r="P100" s="27">
        <f>F100-N100</f>
        <v>41192.17</v>
      </c>
      <c r="Q100" s="4"/>
      <c r="R100" s="4"/>
      <c r="S100" s="4"/>
      <c r="T100" s="4"/>
    </row>
    <row r="101" spans="1:20" s="1" customFormat="1" ht="16.5" customHeight="1" x14ac:dyDescent="0.2">
      <c r="A101" s="15">
        <v>74</v>
      </c>
      <c r="B101" s="23" t="s">
        <v>137</v>
      </c>
      <c r="C101" s="23" t="s">
        <v>32</v>
      </c>
      <c r="D101" s="23" t="s">
        <v>138</v>
      </c>
      <c r="E101" s="24" t="s">
        <v>52</v>
      </c>
      <c r="F101" s="103">
        <v>43500</v>
      </c>
      <c r="G101" s="71">
        <v>0</v>
      </c>
      <c r="H101" s="114">
        <f t="shared" si="73"/>
        <v>1248.45</v>
      </c>
      <c r="I101" s="108">
        <f t="shared" si="74"/>
        <v>3088.5</v>
      </c>
      <c r="J101" s="141">
        <f t="shared" si="75"/>
        <v>478.50000000000006</v>
      </c>
      <c r="K101" s="115">
        <f t="shared" si="71"/>
        <v>1322.4</v>
      </c>
      <c r="L101" s="108">
        <f t="shared" si="72"/>
        <v>3084.15</v>
      </c>
      <c r="M101" s="59">
        <v>0</v>
      </c>
      <c r="N101" s="20">
        <f t="shared" si="64"/>
        <v>2570.8500000000004</v>
      </c>
      <c r="O101" s="21">
        <f t="shared" si="65"/>
        <v>6651.15</v>
      </c>
      <c r="P101" s="27">
        <f t="shared" si="66"/>
        <v>40929.15</v>
      </c>
      <c r="Q101" s="4"/>
      <c r="R101" s="4"/>
      <c r="S101" s="4"/>
      <c r="T101" s="4"/>
    </row>
    <row r="102" spans="1:20" s="1" customFormat="1" ht="16.5" customHeight="1" x14ac:dyDescent="0.2">
      <c r="A102" s="15">
        <v>75</v>
      </c>
      <c r="B102" s="23" t="s">
        <v>161</v>
      </c>
      <c r="C102" s="23" t="s">
        <v>32</v>
      </c>
      <c r="D102" s="23" t="s">
        <v>162</v>
      </c>
      <c r="E102" s="24" t="s">
        <v>39</v>
      </c>
      <c r="F102" s="103">
        <v>32000</v>
      </c>
      <c r="G102" s="71">
        <v>0</v>
      </c>
      <c r="H102" s="114">
        <f t="shared" si="73"/>
        <v>918.4</v>
      </c>
      <c r="I102" s="108">
        <f t="shared" si="74"/>
        <v>2272</v>
      </c>
      <c r="J102" s="141">
        <f t="shared" si="75"/>
        <v>352</v>
      </c>
      <c r="K102" s="115">
        <f t="shared" si="71"/>
        <v>972.8</v>
      </c>
      <c r="L102" s="108">
        <f t="shared" si="72"/>
        <v>2268.8000000000002</v>
      </c>
      <c r="M102" s="59">
        <v>0</v>
      </c>
      <c r="N102" s="20">
        <f t="shared" si="64"/>
        <v>1891.1999999999998</v>
      </c>
      <c r="O102" s="21">
        <f t="shared" si="65"/>
        <v>4892.8</v>
      </c>
      <c r="P102" s="27">
        <f t="shared" si="66"/>
        <v>30108.799999999999</v>
      </c>
      <c r="Q102" s="4"/>
      <c r="R102" s="4"/>
      <c r="S102" s="4"/>
      <c r="T102" s="4"/>
    </row>
    <row r="103" spans="1:20" s="1" customFormat="1" ht="16.5" customHeight="1" x14ac:dyDescent="0.2">
      <c r="A103" s="15">
        <v>76</v>
      </c>
      <c r="B103" s="23" t="s">
        <v>159</v>
      </c>
      <c r="C103" s="23" t="s">
        <v>32</v>
      </c>
      <c r="D103" s="23" t="s">
        <v>160</v>
      </c>
      <c r="E103" s="24" t="s">
        <v>39</v>
      </c>
      <c r="F103" s="103">
        <v>30000</v>
      </c>
      <c r="G103" s="71">
        <v>0</v>
      </c>
      <c r="H103" s="114">
        <f t="shared" si="73"/>
        <v>861</v>
      </c>
      <c r="I103" s="108">
        <f t="shared" si="74"/>
        <v>2130</v>
      </c>
      <c r="J103" s="141">
        <f t="shared" si="75"/>
        <v>330</v>
      </c>
      <c r="K103" s="115">
        <f t="shared" si="71"/>
        <v>912</v>
      </c>
      <c r="L103" s="108">
        <f t="shared" si="72"/>
        <v>2127</v>
      </c>
      <c r="M103" s="44">
        <v>1031.6199999999999</v>
      </c>
      <c r="N103" s="20">
        <f t="shared" si="64"/>
        <v>2804.62</v>
      </c>
      <c r="O103" s="21">
        <f t="shared" si="65"/>
        <v>4587</v>
      </c>
      <c r="P103" s="27">
        <f t="shared" si="66"/>
        <v>27195.38</v>
      </c>
      <c r="Q103" s="4"/>
      <c r="R103" s="4"/>
      <c r="S103" s="4"/>
      <c r="T103" s="4"/>
    </row>
    <row r="104" spans="1:20" s="1" customFormat="1" ht="16.5" customHeight="1" x14ac:dyDescent="0.2">
      <c r="A104" s="15">
        <v>77</v>
      </c>
      <c r="B104" s="23" t="s">
        <v>150</v>
      </c>
      <c r="C104" s="23" t="s">
        <v>32</v>
      </c>
      <c r="D104" s="23" t="s">
        <v>151</v>
      </c>
      <c r="E104" s="24" t="s">
        <v>39</v>
      </c>
      <c r="F104" s="103">
        <v>29000</v>
      </c>
      <c r="G104" s="71">
        <v>0</v>
      </c>
      <c r="H104" s="114">
        <f t="shared" si="73"/>
        <v>832.3</v>
      </c>
      <c r="I104" s="108">
        <f t="shared" si="74"/>
        <v>2059</v>
      </c>
      <c r="J104" s="141">
        <f t="shared" si="75"/>
        <v>319.00000000000006</v>
      </c>
      <c r="K104" s="115">
        <f t="shared" si="71"/>
        <v>881.6</v>
      </c>
      <c r="L104" s="108">
        <f t="shared" si="72"/>
        <v>2056.1</v>
      </c>
      <c r="M104" s="44">
        <v>1031.6199999999999</v>
      </c>
      <c r="N104" s="20">
        <f t="shared" si="64"/>
        <v>2745.52</v>
      </c>
      <c r="O104" s="21">
        <f t="shared" si="65"/>
        <v>4434.1000000000004</v>
      </c>
      <c r="P104" s="27">
        <f t="shared" si="66"/>
        <v>26254.48</v>
      </c>
      <c r="Q104" s="4"/>
      <c r="R104" s="4"/>
      <c r="S104" s="4"/>
      <c r="T104" s="4"/>
    </row>
    <row r="105" spans="1:20" s="1" customFormat="1" ht="16.5" customHeight="1" x14ac:dyDescent="0.2">
      <c r="A105" s="15">
        <v>78</v>
      </c>
      <c r="B105" s="23" t="s">
        <v>164</v>
      </c>
      <c r="C105" s="23" t="s">
        <v>32</v>
      </c>
      <c r="D105" s="23" t="s">
        <v>145</v>
      </c>
      <c r="E105" s="24" t="s">
        <v>39</v>
      </c>
      <c r="F105" s="103">
        <v>26000</v>
      </c>
      <c r="G105" s="71">
        <v>0</v>
      </c>
      <c r="H105" s="114">
        <f t="shared" si="73"/>
        <v>746.2</v>
      </c>
      <c r="I105" s="108">
        <f t="shared" si="74"/>
        <v>1846</v>
      </c>
      <c r="J105" s="141">
        <f t="shared" si="75"/>
        <v>286.00000000000006</v>
      </c>
      <c r="K105" s="115">
        <f t="shared" si="71"/>
        <v>790.4</v>
      </c>
      <c r="L105" s="108">
        <f t="shared" si="72"/>
        <v>1843.4</v>
      </c>
      <c r="M105" s="59">
        <v>0</v>
      </c>
      <c r="N105" s="20">
        <f t="shared" si="64"/>
        <v>1536.6</v>
      </c>
      <c r="O105" s="21">
        <f t="shared" si="65"/>
        <v>3975.4</v>
      </c>
      <c r="P105" s="27">
        <f t="shared" si="66"/>
        <v>24463.4</v>
      </c>
      <c r="Q105" s="4"/>
      <c r="R105" s="4"/>
      <c r="S105" s="4"/>
      <c r="T105" s="4"/>
    </row>
    <row r="106" spans="1:20" s="1" customFormat="1" ht="16.5" customHeight="1" x14ac:dyDescent="0.2">
      <c r="A106" s="15">
        <v>79</v>
      </c>
      <c r="B106" s="23" t="s">
        <v>166</v>
      </c>
      <c r="C106" s="23" t="s">
        <v>32</v>
      </c>
      <c r="D106" s="23" t="s">
        <v>162</v>
      </c>
      <c r="E106" s="24" t="s">
        <v>39</v>
      </c>
      <c r="F106" s="103">
        <v>30000</v>
      </c>
      <c r="G106" s="71">
        <v>0</v>
      </c>
      <c r="H106" s="114">
        <f t="shared" si="73"/>
        <v>861</v>
      </c>
      <c r="I106" s="108">
        <f t="shared" si="74"/>
        <v>2130</v>
      </c>
      <c r="J106" s="141">
        <f t="shared" si="75"/>
        <v>330</v>
      </c>
      <c r="K106" s="115">
        <f t="shared" si="71"/>
        <v>912</v>
      </c>
      <c r="L106" s="108">
        <f t="shared" si="72"/>
        <v>2127</v>
      </c>
      <c r="M106" s="59">
        <v>0</v>
      </c>
      <c r="N106" s="20">
        <f t="shared" si="64"/>
        <v>1773</v>
      </c>
      <c r="O106" s="21">
        <f t="shared" si="65"/>
        <v>4587</v>
      </c>
      <c r="P106" s="27">
        <f t="shared" si="66"/>
        <v>28227</v>
      </c>
      <c r="Q106" s="4"/>
      <c r="R106" s="4"/>
      <c r="S106" s="4"/>
      <c r="T106" s="4"/>
    </row>
    <row r="107" spans="1:20" s="1" customFormat="1" ht="16.5" customHeight="1" x14ac:dyDescent="0.2">
      <c r="A107" s="15">
        <v>80</v>
      </c>
      <c r="B107" s="23" t="s">
        <v>171</v>
      </c>
      <c r="C107" s="23" t="s">
        <v>32</v>
      </c>
      <c r="D107" s="23" t="s">
        <v>145</v>
      </c>
      <c r="E107" s="24" t="s">
        <v>39</v>
      </c>
      <c r="F107" s="103">
        <v>25000</v>
      </c>
      <c r="G107" s="71">
        <v>0</v>
      </c>
      <c r="H107" s="114">
        <f t="shared" si="73"/>
        <v>717.5</v>
      </c>
      <c r="I107" s="108">
        <f t="shared" si="74"/>
        <v>1775</v>
      </c>
      <c r="J107" s="141">
        <f t="shared" si="75"/>
        <v>275.00000000000006</v>
      </c>
      <c r="K107" s="115">
        <f t="shared" si="71"/>
        <v>760</v>
      </c>
      <c r="L107" s="108">
        <f t="shared" si="72"/>
        <v>1772.5</v>
      </c>
      <c r="M107" s="59">
        <v>0</v>
      </c>
      <c r="N107" s="20">
        <f t="shared" si="64"/>
        <v>1477.5</v>
      </c>
      <c r="O107" s="21">
        <f t="shared" si="65"/>
        <v>3822.5</v>
      </c>
      <c r="P107" s="27">
        <f t="shared" si="66"/>
        <v>23522.5</v>
      </c>
      <c r="Q107" s="4"/>
      <c r="R107" s="4"/>
      <c r="S107" s="4"/>
      <c r="T107" s="4"/>
    </row>
    <row r="108" spans="1:20" s="1" customFormat="1" ht="16.5" customHeight="1" x14ac:dyDescent="0.2">
      <c r="A108" s="15">
        <v>81</v>
      </c>
      <c r="B108" s="23" t="s">
        <v>163</v>
      </c>
      <c r="C108" s="23" t="s">
        <v>32</v>
      </c>
      <c r="D108" s="23" t="s">
        <v>145</v>
      </c>
      <c r="E108" s="24" t="s">
        <v>39</v>
      </c>
      <c r="F108" s="103">
        <v>23000</v>
      </c>
      <c r="G108" s="71">
        <v>0</v>
      </c>
      <c r="H108" s="114">
        <f t="shared" si="73"/>
        <v>660.1</v>
      </c>
      <c r="I108" s="108">
        <f t="shared" si="74"/>
        <v>1633</v>
      </c>
      <c r="J108" s="141">
        <f t="shared" si="75"/>
        <v>253.00000000000003</v>
      </c>
      <c r="K108" s="115">
        <f t="shared" si="71"/>
        <v>699.2</v>
      </c>
      <c r="L108" s="108">
        <f t="shared" si="72"/>
        <v>1630.7</v>
      </c>
      <c r="M108" s="59">
        <v>0</v>
      </c>
      <c r="N108" s="20">
        <f t="shared" si="64"/>
        <v>1359.3000000000002</v>
      </c>
      <c r="O108" s="21">
        <f t="shared" si="65"/>
        <v>3516.7</v>
      </c>
      <c r="P108" s="27">
        <f t="shared" si="66"/>
        <v>21640.7</v>
      </c>
      <c r="Q108" s="4"/>
      <c r="R108" s="4"/>
      <c r="S108" s="4"/>
      <c r="T108" s="4"/>
    </row>
    <row r="109" spans="1:20" s="1" customFormat="1" ht="16.5" customHeight="1" x14ac:dyDescent="0.2">
      <c r="A109" s="15">
        <v>82</v>
      </c>
      <c r="B109" s="23" t="s">
        <v>144</v>
      </c>
      <c r="C109" s="23" t="s">
        <v>32</v>
      </c>
      <c r="D109" s="23" t="s">
        <v>145</v>
      </c>
      <c r="E109" s="24" t="s">
        <v>39</v>
      </c>
      <c r="F109" s="103">
        <v>23000</v>
      </c>
      <c r="G109" s="71">
        <v>0</v>
      </c>
      <c r="H109" s="114">
        <f t="shared" si="73"/>
        <v>660.1</v>
      </c>
      <c r="I109" s="108">
        <f t="shared" si="74"/>
        <v>1633</v>
      </c>
      <c r="J109" s="141">
        <f t="shared" si="75"/>
        <v>253.00000000000003</v>
      </c>
      <c r="K109" s="115">
        <f t="shared" si="71"/>
        <v>699.2</v>
      </c>
      <c r="L109" s="108">
        <f t="shared" si="72"/>
        <v>1630.7</v>
      </c>
      <c r="M109" s="59">
        <v>0</v>
      </c>
      <c r="N109" s="20">
        <f t="shared" si="64"/>
        <v>1359.3000000000002</v>
      </c>
      <c r="O109" s="21">
        <f t="shared" si="65"/>
        <v>3516.7</v>
      </c>
      <c r="P109" s="27">
        <f t="shared" si="66"/>
        <v>21640.7</v>
      </c>
      <c r="Q109" s="4"/>
      <c r="R109" s="4"/>
      <c r="S109" s="4"/>
      <c r="T109" s="4"/>
    </row>
    <row r="110" spans="1:20" s="1" customFormat="1" ht="16.5" customHeight="1" x14ac:dyDescent="0.2">
      <c r="A110" s="15">
        <v>83</v>
      </c>
      <c r="B110" s="23" t="s">
        <v>146</v>
      </c>
      <c r="C110" s="23" t="s">
        <v>32</v>
      </c>
      <c r="D110" s="23" t="s">
        <v>145</v>
      </c>
      <c r="E110" s="24" t="s">
        <v>39</v>
      </c>
      <c r="F110" s="103">
        <v>23000</v>
      </c>
      <c r="G110" s="71">
        <v>0</v>
      </c>
      <c r="H110" s="114">
        <f t="shared" si="73"/>
        <v>660.1</v>
      </c>
      <c r="I110" s="108">
        <f t="shared" si="74"/>
        <v>1633</v>
      </c>
      <c r="J110" s="141">
        <f t="shared" si="75"/>
        <v>253.00000000000003</v>
      </c>
      <c r="K110" s="115">
        <f t="shared" si="71"/>
        <v>699.2</v>
      </c>
      <c r="L110" s="108">
        <f t="shared" si="72"/>
        <v>1630.7</v>
      </c>
      <c r="M110" s="59">
        <v>0</v>
      </c>
      <c r="N110" s="20">
        <f t="shared" si="64"/>
        <v>1359.3000000000002</v>
      </c>
      <c r="O110" s="21">
        <f t="shared" si="65"/>
        <v>3516.7</v>
      </c>
      <c r="P110" s="27">
        <f t="shared" si="66"/>
        <v>21640.7</v>
      </c>
      <c r="Q110" s="4"/>
      <c r="R110" s="4"/>
      <c r="S110" s="4"/>
      <c r="T110" s="4"/>
    </row>
    <row r="111" spans="1:20" s="1" customFormat="1" ht="16.5" customHeight="1" x14ac:dyDescent="0.2">
      <c r="A111" s="15">
        <v>84</v>
      </c>
      <c r="B111" s="23" t="s">
        <v>169</v>
      </c>
      <c r="C111" s="23" t="s">
        <v>32</v>
      </c>
      <c r="D111" s="23" t="s">
        <v>145</v>
      </c>
      <c r="E111" s="24" t="s">
        <v>39</v>
      </c>
      <c r="F111" s="103">
        <v>23000</v>
      </c>
      <c r="G111" s="71">
        <v>0</v>
      </c>
      <c r="H111" s="114">
        <f t="shared" si="73"/>
        <v>660.1</v>
      </c>
      <c r="I111" s="108">
        <f t="shared" si="74"/>
        <v>1633</v>
      </c>
      <c r="J111" s="141">
        <f t="shared" si="75"/>
        <v>253.00000000000003</v>
      </c>
      <c r="K111" s="115">
        <f t="shared" si="71"/>
        <v>699.2</v>
      </c>
      <c r="L111" s="108">
        <f t="shared" si="72"/>
        <v>1630.7</v>
      </c>
      <c r="M111" s="59">
        <v>0</v>
      </c>
      <c r="N111" s="20">
        <f>G111+H111+K111+M111</f>
        <v>1359.3000000000002</v>
      </c>
      <c r="O111" s="21">
        <f>I111+J111+L111</f>
        <v>3516.7</v>
      </c>
      <c r="P111" s="27">
        <f>F111-N111</f>
        <v>21640.7</v>
      </c>
      <c r="Q111" s="4"/>
      <c r="R111" s="4"/>
      <c r="S111" s="4"/>
      <c r="T111" s="4"/>
    </row>
    <row r="112" spans="1:20" s="1" customFormat="1" ht="16.5" customHeight="1" x14ac:dyDescent="0.2">
      <c r="A112" s="15">
        <v>85</v>
      </c>
      <c r="B112" s="23" t="s">
        <v>152</v>
      </c>
      <c r="C112" s="23" t="s">
        <v>32</v>
      </c>
      <c r="D112" s="23" t="s">
        <v>145</v>
      </c>
      <c r="E112" s="24" t="s">
        <v>39</v>
      </c>
      <c r="F112" s="103">
        <v>23000</v>
      </c>
      <c r="G112" s="71">
        <v>0</v>
      </c>
      <c r="H112" s="114">
        <f t="shared" si="73"/>
        <v>660.1</v>
      </c>
      <c r="I112" s="108">
        <f t="shared" si="74"/>
        <v>1633</v>
      </c>
      <c r="J112" s="141">
        <f t="shared" si="75"/>
        <v>253.00000000000003</v>
      </c>
      <c r="K112" s="115">
        <f t="shared" si="71"/>
        <v>699.2</v>
      </c>
      <c r="L112" s="108">
        <f t="shared" si="72"/>
        <v>1630.7</v>
      </c>
      <c r="M112" s="59">
        <v>0</v>
      </c>
      <c r="N112" s="20">
        <f>G112+H112+K112+M112</f>
        <v>1359.3000000000002</v>
      </c>
      <c r="O112" s="21">
        <f>I112+J112+L112</f>
        <v>3516.7</v>
      </c>
      <c r="P112" s="27">
        <f>F112-N112</f>
        <v>21640.7</v>
      </c>
      <c r="Q112" s="4"/>
      <c r="R112" s="4"/>
      <c r="S112" s="4"/>
      <c r="T112" s="4"/>
    </row>
    <row r="113" spans="1:20" s="1" customFormat="1" ht="16.5" customHeight="1" x14ac:dyDescent="0.2">
      <c r="A113" s="15">
        <v>86</v>
      </c>
      <c r="B113" s="23" t="s">
        <v>153</v>
      </c>
      <c r="C113" s="23" t="s">
        <v>32</v>
      </c>
      <c r="D113" s="23" t="s">
        <v>145</v>
      </c>
      <c r="E113" s="24" t="s">
        <v>39</v>
      </c>
      <c r="F113" s="103">
        <v>23000</v>
      </c>
      <c r="G113" s="71">
        <v>0</v>
      </c>
      <c r="H113" s="114">
        <f t="shared" si="73"/>
        <v>660.1</v>
      </c>
      <c r="I113" s="108">
        <f t="shared" si="74"/>
        <v>1633</v>
      </c>
      <c r="J113" s="141">
        <f t="shared" si="75"/>
        <v>253.00000000000003</v>
      </c>
      <c r="K113" s="115">
        <f t="shared" si="71"/>
        <v>699.2</v>
      </c>
      <c r="L113" s="108">
        <f t="shared" si="72"/>
        <v>1630.7</v>
      </c>
      <c r="M113" s="44">
        <v>1031.6199999999999</v>
      </c>
      <c r="N113" s="20">
        <f>G113+H113+K113+M113</f>
        <v>2390.92</v>
      </c>
      <c r="O113" s="21">
        <f>I113+J113+L113</f>
        <v>3516.7</v>
      </c>
      <c r="P113" s="27">
        <f>F113-N113</f>
        <v>20609.080000000002</v>
      </c>
      <c r="Q113" s="4"/>
      <c r="R113" s="4"/>
      <c r="S113" s="4"/>
      <c r="T113" s="4"/>
    </row>
    <row r="114" spans="1:20" s="1" customFormat="1" ht="16.5" customHeight="1" x14ac:dyDescent="0.2">
      <c r="A114" s="15">
        <v>87</v>
      </c>
      <c r="B114" s="23" t="s">
        <v>155</v>
      </c>
      <c r="C114" s="23" t="s">
        <v>32</v>
      </c>
      <c r="D114" s="23" t="s">
        <v>145</v>
      </c>
      <c r="E114" s="24" t="s">
        <v>39</v>
      </c>
      <c r="F114" s="103">
        <v>23000</v>
      </c>
      <c r="G114" s="71">
        <v>0</v>
      </c>
      <c r="H114" s="114">
        <f>F114*2.87/100</f>
        <v>660.1</v>
      </c>
      <c r="I114" s="108">
        <f>F114*7.1/100</f>
        <v>1633</v>
      </c>
      <c r="J114" s="141">
        <f>F114*1.1/100</f>
        <v>253.00000000000003</v>
      </c>
      <c r="K114" s="115">
        <f>F114*3.04/100</f>
        <v>699.2</v>
      </c>
      <c r="L114" s="108">
        <f>F114*7.09/100</f>
        <v>1630.7</v>
      </c>
      <c r="M114" s="59">
        <v>0</v>
      </c>
      <c r="N114" s="20">
        <f>G114+H114+K114+M114</f>
        <v>1359.3000000000002</v>
      </c>
      <c r="O114" s="21">
        <f>I114+J114+L114</f>
        <v>3516.7</v>
      </c>
      <c r="P114" s="27">
        <f>F114-N114</f>
        <v>21640.7</v>
      </c>
      <c r="Q114" s="4"/>
      <c r="R114" s="4"/>
      <c r="S114" s="4"/>
      <c r="T114" s="4"/>
    </row>
    <row r="115" spans="1:20" s="1" customFormat="1" ht="16.5" customHeight="1" x14ac:dyDescent="0.2">
      <c r="A115" s="15">
        <v>88</v>
      </c>
      <c r="B115" s="23" t="s">
        <v>147</v>
      </c>
      <c r="C115" s="23" t="s">
        <v>32</v>
      </c>
      <c r="D115" s="23" t="s">
        <v>148</v>
      </c>
      <c r="E115" s="24" t="s">
        <v>39</v>
      </c>
      <c r="F115" s="103">
        <v>20000</v>
      </c>
      <c r="G115" s="71">
        <v>0</v>
      </c>
      <c r="H115" s="114">
        <f t="shared" si="73"/>
        <v>574</v>
      </c>
      <c r="I115" s="108">
        <f t="shared" si="74"/>
        <v>1420</v>
      </c>
      <c r="J115" s="141">
        <f t="shared" si="75"/>
        <v>220</v>
      </c>
      <c r="K115" s="115">
        <f t="shared" si="71"/>
        <v>608</v>
      </c>
      <c r="L115" s="108">
        <f t="shared" si="72"/>
        <v>1418</v>
      </c>
      <c r="M115" s="44">
        <v>1031.6199999999999</v>
      </c>
      <c r="N115" s="20">
        <f t="shared" si="64"/>
        <v>2213.62</v>
      </c>
      <c r="O115" s="21">
        <f t="shared" si="65"/>
        <v>3058</v>
      </c>
      <c r="P115" s="27">
        <f t="shared" si="66"/>
        <v>17786.38</v>
      </c>
      <c r="Q115" s="4"/>
      <c r="R115" s="4"/>
      <c r="S115" s="4"/>
      <c r="T115" s="4"/>
    </row>
    <row r="116" spans="1:20" s="1" customFormat="1" ht="16.5" customHeight="1" x14ac:dyDescent="0.2">
      <c r="A116" s="15">
        <v>89</v>
      </c>
      <c r="B116" s="23" t="s">
        <v>149</v>
      </c>
      <c r="C116" s="23" t="s">
        <v>32</v>
      </c>
      <c r="D116" s="23" t="s">
        <v>148</v>
      </c>
      <c r="E116" s="24" t="s">
        <v>39</v>
      </c>
      <c r="F116" s="103">
        <v>20000</v>
      </c>
      <c r="G116" s="71">
        <v>0</v>
      </c>
      <c r="H116" s="114">
        <f t="shared" si="73"/>
        <v>574</v>
      </c>
      <c r="I116" s="108">
        <f t="shared" si="74"/>
        <v>1420</v>
      </c>
      <c r="J116" s="141">
        <f t="shared" si="75"/>
        <v>220</v>
      </c>
      <c r="K116" s="115">
        <f t="shared" si="71"/>
        <v>608</v>
      </c>
      <c r="L116" s="108">
        <f t="shared" si="72"/>
        <v>1418</v>
      </c>
      <c r="M116" s="59">
        <v>0</v>
      </c>
      <c r="N116" s="20">
        <f t="shared" si="64"/>
        <v>1182</v>
      </c>
      <c r="O116" s="21">
        <f t="shared" si="65"/>
        <v>3058</v>
      </c>
      <c r="P116" s="27">
        <f t="shared" si="66"/>
        <v>18818</v>
      </c>
      <c r="Q116" s="4"/>
      <c r="R116" s="4"/>
      <c r="S116" s="4"/>
      <c r="T116" s="4"/>
    </row>
    <row r="117" spans="1:20" s="1" customFormat="1" ht="16.5" customHeight="1" x14ac:dyDescent="0.2">
      <c r="A117" s="15">
        <v>90</v>
      </c>
      <c r="B117" s="23" t="s">
        <v>170</v>
      </c>
      <c r="C117" s="23" t="s">
        <v>32</v>
      </c>
      <c r="D117" s="23" t="s">
        <v>148</v>
      </c>
      <c r="E117" s="24" t="s">
        <v>39</v>
      </c>
      <c r="F117" s="103">
        <v>20000</v>
      </c>
      <c r="G117" s="71">
        <v>0</v>
      </c>
      <c r="H117" s="114">
        <f t="shared" si="73"/>
        <v>574</v>
      </c>
      <c r="I117" s="108">
        <f t="shared" si="74"/>
        <v>1420</v>
      </c>
      <c r="J117" s="141">
        <f t="shared" si="75"/>
        <v>220</v>
      </c>
      <c r="K117" s="115">
        <f t="shared" si="71"/>
        <v>608</v>
      </c>
      <c r="L117" s="108">
        <f t="shared" si="72"/>
        <v>1418</v>
      </c>
      <c r="M117" s="59">
        <v>0</v>
      </c>
      <c r="N117" s="20">
        <f t="shared" si="64"/>
        <v>1182</v>
      </c>
      <c r="O117" s="21">
        <f t="shared" si="65"/>
        <v>3058</v>
      </c>
      <c r="P117" s="27">
        <f t="shared" si="66"/>
        <v>18818</v>
      </c>
      <c r="Q117" s="4"/>
      <c r="R117" s="4"/>
      <c r="S117" s="4"/>
      <c r="T117" s="4"/>
    </row>
    <row r="118" spans="1:20" s="1" customFormat="1" ht="16.5" customHeight="1" x14ac:dyDescent="0.2">
      <c r="A118" s="15">
        <v>91</v>
      </c>
      <c r="B118" s="23" t="s">
        <v>172</v>
      </c>
      <c r="C118" s="23" t="s">
        <v>32</v>
      </c>
      <c r="D118" s="60" t="s">
        <v>148</v>
      </c>
      <c r="E118" s="24" t="s">
        <v>39</v>
      </c>
      <c r="F118" s="103">
        <v>20000</v>
      </c>
      <c r="G118" s="71">
        <v>0</v>
      </c>
      <c r="H118" s="114">
        <f t="shared" si="73"/>
        <v>574</v>
      </c>
      <c r="I118" s="108">
        <f t="shared" si="74"/>
        <v>1420</v>
      </c>
      <c r="J118" s="141">
        <f t="shared" si="75"/>
        <v>220</v>
      </c>
      <c r="K118" s="115">
        <f t="shared" si="71"/>
        <v>608</v>
      </c>
      <c r="L118" s="108">
        <f t="shared" si="72"/>
        <v>1418</v>
      </c>
      <c r="M118" s="44">
        <v>1031.6199999999999</v>
      </c>
      <c r="N118" s="20">
        <f t="shared" si="64"/>
        <v>2213.62</v>
      </c>
      <c r="O118" s="21">
        <f t="shared" si="65"/>
        <v>3058</v>
      </c>
      <c r="P118" s="27">
        <f t="shared" si="66"/>
        <v>17786.38</v>
      </c>
      <c r="Q118" s="4"/>
      <c r="R118" s="4"/>
      <c r="S118" s="4"/>
      <c r="T118" s="4"/>
    </row>
    <row r="119" spans="1:20" s="1" customFormat="1" ht="16.5" customHeight="1" x14ac:dyDescent="0.2">
      <c r="A119" s="15">
        <v>92</v>
      </c>
      <c r="B119" s="57" t="s">
        <v>304</v>
      </c>
      <c r="C119" s="57" t="s">
        <v>32</v>
      </c>
      <c r="D119" s="61" t="s">
        <v>299</v>
      </c>
      <c r="E119" s="24" t="s">
        <v>39</v>
      </c>
      <c r="F119" s="103">
        <v>20000</v>
      </c>
      <c r="G119" s="71">
        <v>0</v>
      </c>
      <c r="H119" s="114">
        <f t="shared" si="73"/>
        <v>574</v>
      </c>
      <c r="I119" s="108">
        <f t="shared" si="74"/>
        <v>1420</v>
      </c>
      <c r="J119" s="141">
        <f t="shared" si="75"/>
        <v>220</v>
      </c>
      <c r="K119" s="115">
        <f t="shared" si="71"/>
        <v>608</v>
      </c>
      <c r="L119" s="108">
        <f t="shared" si="72"/>
        <v>1418</v>
      </c>
      <c r="M119" s="59">
        <v>0</v>
      </c>
      <c r="N119" s="20">
        <f t="shared" si="64"/>
        <v>1182</v>
      </c>
      <c r="O119" s="21">
        <f t="shared" si="65"/>
        <v>3058</v>
      </c>
      <c r="P119" s="27">
        <f t="shared" si="66"/>
        <v>18818</v>
      </c>
      <c r="Q119" s="4"/>
      <c r="R119" s="4"/>
      <c r="S119" s="4"/>
      <c r="T119" s="4"/>
    </row>
    <row r="120" spans="1:20" s="1" customFormat="1" ht="16.5" customHeight="1" x14ac:dyDescent="0.2">
      <c r="A120" s="15">
        <v>93</v>
      </c>
      <c r="B120" s="57" t="s">
        <v>303</v>
      </c>
      <c r="C120" s="57" t="s">
        <v>32</v>
      </c>
      <c r="D120" s="61" t="s">
        <v>299</v>
      </c>
      <c r="E120" s="24" t="s">
        <v>39</v>
      </c>
      <c r="F120" s="103">
        <v>20000</v>
      </c>
      <c r="G120" s="71">
        <v>0</v>
      </c>
      <c r="H120" s="114">
        <f t="shared" si="73"/>
        <v>574</v>
      </c>
      <c r="I120" s="108">
        <f t="shared" si="74"/>
        <v>1420</v>
      </c>
      <c r="J120" s="141">
        <f t="shared" si="75"/>
        <v>220</v>
      </c>
      <c r="K120" s="115">
        <f t="shared" si="71"/>
        <v>608</v>
      </c>
      <c r="L120" s="108">
        <f t="shared" si="72"/>
        <v>1418</v>
      </c>
      <c r="M120" s="59">
        <v>0</v>
      </c>
      <c r="N120" s="20">
        <f t="shared" si="64"/>
        <v>1182</v>
      </c>
      <c r="O120" s="21">
        <f t="shared" si="65"/>
        <v>3058</v>
      </c>
      <c r="P120" s="27">
        <f t="shared" si="66"/>
        <v>18818</v>
      </c>
      <c r="Q120" s="4"/>
      <c r="R120" s="4"/>
      <c r="S120" s="4"/>
      <c r="T120" s="4"/>
    </row>
    <row r="121" spans="1:20" s="1" customFormat="1" ht="16.5" customHeight="1" x14ac:dyDescent="0.2">
      <c r="A121" s="15">
        <v>94</v>
      </c>
      <c r="B121" s="62" t="s">
        <v>302</v>
      </c>
      <c r="C121" s="57" t="s">
        <v>32</v>
      </c>
      <c r="D121" s="63" t="s">
        <v>299</v>
      </c>
      <c r="E121" s="24" t="s">
        <v>39</v>
      </c>
      <c r="F121" s="103">
        <v>20000</v>
      </c>
      <c r="G121" s="71">
        <v>0</v>
      </c>
      <c r="H121" s="114">
        <f t="shared" si="73"/>
        <v>574</v>
      </c>
      <c r="I121" s="108">
        <f t="shared" si="74"/>
        <v>1420</v>
      </c>
      <c r="J121" s="141">
        <f t="shared" si="75"/>
        <v>220</v>
      </c>
      <c r="K121" s="115">
        <f t="shared" si="71"/>
        <v>608</v>
      </c>
      <c r="L121" s="108">
        <f t="shared" si="72"/>
        <v>1418</v>
      </c>
      <c r="M121" s="59">
        <v>0</v>
      </c>
      <c r="N121" s="20">
        <f t="shared" si="64"/>
        <v>1182</v>
      </c>
      <c r="O121" s="21">
        <f t="shared" si="65"/>
        <v>3058</v>
      </c>
      <c r="P121" s="27">
        <f t="shared" si="66"/>
        <v>18818</v>
      </c>
      <c r="Q121" s="4"/>
      <c r="R121" s="4"/>
      <c r="S121" s="4"/>
      <c r="T121" s="4"/>
    </row>
    <row r="122" spans="1:20" s="1" customFormat="1" ht="18.75" customHeight="1" x14ac:dyDescent="0.2">
      <c r="A122" s="15">
        <v>95</v>
      </c>
      <c r="B122" s="57" t="s">
        <v>301</v>
      </c>
      <c r="C122" s="57" t="s">
        <v>32</v>
      </c>
      <c r="D122" s="61" t="s">
        <v>299</v>
      </c>
      <c r="E122" s="24" t="s">
        <v>39</v>
      </c>
      <c r="F122" s="155">
        <v>4000</v>
      </c>
      <c r="G122" s="71">
        <v>0</v>
      </c>
      <c r="H122" s="114">
        <f t="shared" si="73"/>
        <v>114.8</v>
      </c>
      <c r="I122" s="108">
        <f t="shared" si="74"/>
        <v>284</v>
      </c>
      <c r="J122" s="141">
        <f t="shared" si="75"/>
        <v>44</v>
      </c>
      <c r="K122" s="115">
        <f t="shared" si="71"/>
        <v>121.6</v>
      </c>
      <c r="L122" s="108">
        <f t="shared" si="72"/>
        <v>283.60000000000002</v>
      </c>
      <c r="M122" s="59">
        <v>0</v>
      </c>
      <c r="N122" s="20">
        <f t="shared" si="64"/>
        <v>236.39999999999998</v>
      </c>
      <c r="O122" s="21">
        <f t="shared" si="65"/>
        <v>611.6</v>
      </c>
      <c r="P122" s="27">
        <f t="shared" si="66"/>
        <v>3763.6</v>
      </c>
      <c r="Q122" s="4"/>
      <c r="R122" s="4"/>
      <c r="S122" s="4"/>
      <c r="T122" s="4"/>
    </row>
    <row r="123" spans="1:20" s="1" customFormat="1" ht="16.5" customHeight="1" x14ac:dyDescent="0.2">
      <c r="A123" s="15">
        <v>96</v>
      </c>
      <c r="B123" s="57" t="s">
        <v>300</v>
      </c>
      <c r="C123" s="64" t="s">
        <v>32</v>
      </c>
      <c r="D123" s="65" t="s">
        <v>299</v>
      </c>
      <c r="E123" s="24" t="s">
        <v>39</v>
      </c>
      <c r="F123" s="103">
        <v>20000</v>
      </c>
      <c r="G123" s="71">
        <v>0</v>
      </c>
      <c r="H123" s="114">
        <f t="shared" si="73"/>
        <v>574</v>
      </c>
      <c r="I123" s="108">
        <f t="shared" si="74"/>
        <v>1420</v>
      </c>
      <c r="J123" s="141">
        <f t="shared" si="75"/>
        <v>220</v>
      </c>
      <c r="K123" s="115">
        <f t="shared" si="71"/>
        <v>608</v>
      </c>
      <c r="L123" s="108">
        <f t="shared" si="72"/>
        <v>1418</v>
      </c>
      <c r="M123" s="59">
        <v>0</v>
      </c>
      <c r="N123" s="20">
        <f t="shared" si="64"/>
        <v>1182</v>
      </c>
      <c r="O123" s="21">
        <f t="shared" si="65"/>
        <v>3058</v>
      </c>
      <c r="P123" s="27">
        <f t="shared" si="66"/>
        <v>18818</v>
      </c>
      <c r="Q123" s="4"/>
      <c r="R123" s="4"/>
      <c r="S123" s="4"/>
      <c r="T123" s="4"/>
    </row>
    <row r="124" spans="1:20" s="1" customFormat="1" ht="16.5" customHeight="1" x14ac:dyDescent="0.2">
      <c r="A124" s="15">
        <v>97</v>
      </c>
      <c r="B124" s="96" t="s">
        <v>313</v>
      </c>
      <c r="C124" s="23" t="s">
        <v>32</v>
      </c>
      <c r="D124" s="65" t="s">
        <v>299</v>
      </c>
      <c r="E124" s="24" t="s">
        <v>39</v>
      </c>
      <c r="F124" s="103">
        <v>20000</v>
      </c>
      <c r="G124" s="20">
        <v>0</v>
      </c>
      <c r="H124" s="114">
        <f t="shared" si="73"/>
        <v>574</v>
      </c>
      <c r="I124" s="108">
        <f t="shared" si="74"/>
        <v>1420</v>
      </c>
      <c r="J124" s="141">
        <f t="shared" si="75"/>
        <v>220</v>
      </c>
      <c r="K124" s="115">
        <f t="shared" si="71"/>
        <v>608</v>
      </c>
      <c r="L124" s="108">
        <f t="shared" si="72"/>
        <v>1418</v>
      </c>
      <c r="M124" s="59">
        <v>0</v>
      </c>
      <c r="N124" s="20">
        <f t="shared" ref="N124:N126" si="76">G124+H124+K124+M124</f>
        <v>1182</v>
      </c>
      <c r="O124" s="21">
        <f t="shared" ref="O124:O126" si="77">I124+J124+L124</f>
        <v>3058</v>
      </c>
      <c r="P124" s="27">
        <f t="shared" ref="P124:P126" si="78">F124-N124</f>
        <v>18818</v>
      </c>
      <c r="Q124" s="4"/>
      <c r="R124" s="4"/>
      <c r="S124" s="4"/>
      <c r="T124" s="4"/>
    </row>
    <row r="125" spans="1:20" s="1" customFormat="1" ht="16.5" customHeight="1" x14ac:dyDescent="0.2">
      <c r="A125" s="15">
        <v>98</v>
      </c>
      <c r="B125" s="97" t="s">
        <v>314</v>
      </c>
      <c r="C125" s="23" t="s">
        <v>32</v>
      </c>
      <c r="D125" s="65" t="s">
        <v>299</v>
      </c>
      <c r="E125" s="24" t="s">
        <v>39</v>
      </c>
      <c r="F125" s="103">
        <v>20000</v>
      </c>
      <c r="G125" s="20">
        <v>0</v>
      </c>
      <c r="H125" s="114">
        <f t="shared" si="73"/>
        <v>574</v>
      </c>
      <c r="I125" s="108">
        <f t="shared" si="74"/>
        <v>1420</v>
      </c>
      <c r="J125" s="141">
        <f t="shared" si="75"/>
        <v>220</v>
      </c>
      <c r="K125" s="115">
        <f t="shared" si="71"/>
        <v>608</v>
      </c>
      <c r="L125" s="108">
        <f t="shared" si="72"/>
        <v>1418</v>
      </c>
      <c r="M125" s="59">
        <v>0</v>
      </c>
      <c r="N125" s="20">
        <f t="shared" si="76"/>
        <v>1182</v>
      </c>
      <c r="O125" s="21">
        <f t="shared" si="77"/>
        <v>3058</v>
      </c>
      <c r="P125" s="27">
        <f t="shared" si="78"/>
        <v>18818</v>
      </c>
      <c r="Q125" s="4"/>
      <c r="R125" s="4"/>
      <c r="S125" s="4"/>
      <c r="T125" s="4"/>
    </row>
    <row r="126" spans="1:20" s="1" customFormat="1" ht="16.5" customHeight="1" x14ac:dyDescent="0.2">
      <c r="A126" s="15">
        <v>99</v>
      </c>
      <c r="B126" s="98" t="s">
        <v>315</v>
      </c>
      <c r="C126" s="23" t="s">
        <v>32</v>
      </c>
      <c r="D126" s="65" t="s">
        <v>299</v>
      </c>
      <c r="E126" s="24" t="s">
        <v>39</v>
      </c>
      <c r="F126" s="103">
        <v>20000</v>
      </c>
      <c r="G126" s="20">
        <v>0</v>
      </c>
      <c r="H126" s="114">
        <f t="shared" si="73"/>
        <v>574</v>
      </c>
      <c r="I126" s="108">
        <f t="shared" si="74"/>
        <v>1420</v>
      </c>
      <c r="J126" s="141">
        <f t="shared" si="75"/>
        <v>220</v>
      </c>
      <c r="K126" s="115">
        <f t="shared" si="71"/>
        <v>608</v>
      </c>
      <c r="L126" s="108">
        <f t="shared" si="72"/>
        <v>1418</v>
      </c>
      <c r="M126" s="59">
        <v>0</v>
      </c>
      <c r="N126" s="20">
        <f t="shared" si="76"/>
        <v>1182</v>
      </c>
      <c r="O126" s="21">
        <f t="shared" si="77"/>
        <v>3058</v>
      </c>
      <c r="P126" s="27">
        <f t="shared" si="78"/>
        <v>18818</v>
      </c>
      <c r="Q126" s="4"/>
      <c r="R126" s="4"/>
      <c r="S126" s="4"/>
      <c r="T126" s="4"/>
    </row>
    <row r="127" spans="1:20" s="1" customFormat="1" ht="16.5" customHeight="1" x14ac:dyDescent="0.2">
      <c r="A127" s="15">
        <v>100</v>
      </c>
      <c r="B127" s="23" t="s">
        <v>167</v>
      </c>
      <c r="C127" s="23" t="s">
        <v>32</v>
      </c>
      <c r="D127" s="23" t="s">
        <v>168</v>
      </c>
      <c r="E127" s="24" t="s">
        <v>39</v>
      </c>
      <c r="F127" s="103">
        <v>19500</v>
      </c>
      <c r="G127" s="71">
        <v>0</v>
      </c>
      <c r="H127" s="114">
        <f t="shared" si="73"/>
        <v>559.65</v>
      </c>
      <c r="I127" s="108">
        <f t="shared" si="74"/>
        <v>1384.5</v>
      </c>
      <c r="J127" s="141">
        <f t="shared" si="75"/>
        <v>214.5</v>
      </c>
      <c r="K127" s="115">
        <f t="shared" si="71"/>
        <v>592.79999999999995</v>
      </c>
      <c r="L127" s="108">
        <f t="shared" si="72"/>
        <v>1382.55</v>
      </c>
      <c r="M127" s="59">
        <v>0</v>
      </c>
      <c r="N127" s="20">
        <f>G127+H127+K127+M127</f>
        <v>1152.4499999999998</v>
      </c>
      <c r="O127" s="21">
        <f>I127+J127+L127</f>
        <v>2981.55</v>
      </c>
      <c r="P127" s="27">
        <f>F127-N127</f>
        <v>18347.55</v>
      </c>
      <c r="Q127" s="4"/>
      <c r="R127" s="4"/>
      <c r="S127" s="4"/>
      <c r="T127" s="4"/>
    </row>
    <row r="128" spans="1:20" s="1" customFormat="1" ht="16.5" customHeight="1" x14ac:dyDescent="0.2">
      <c r="A128" s="15">
        <v>101</v>
      </c>
      <c r="B128" s="23" t="s">
        <v>158</v>
      </c>
      <c r="C128" s="23" t="s">
        <v>32</v>
      </c>
      <c r="D128" s="23" t="s">
        <v>154</v>
      </c>
      <c r="E128" s="24" t="s">
        <v>39</v>
      </c>
      <c r="F128" s="105">
        <v>16500</v>
      </c>
      <c r="G128" s="71">
        <v>0</v>
      </c>
      <c r="H128" s="114">
        <f t="shared" si="73"/>
        <v>473.55</v>
      </c>
      <c r="I128" s="108">
        <f t="shared" si="74"/>
        <v>1171.5</v>
      </c>
      <c r="J128" s="141">
        <f t="shared" si="75"/>
        <v>181.5</v>
      </c>
      <c r="K128" s="115">
        <f t="shared" si="71"/>
        <v>501.6</v>
      </c>
      <c r="L128" s="108">
        <f t="shared" si="72"/>
        <v>1169.8499999999999</v>
      </c>
      <c r="M128" s="26">
        <v>2063.2399999999998</v>
      </c>
      <c r="N128" s="32">
        <f>G128+H128+K128+M128</f>
        <v>3038.39</v>
      </c>
      <c r="O128" s="66">
        <f>I128+J128+L128</f>
        <v>2522.85</v>
      </c>
      <c r="P128" s="27">
        <f>F128-N128</f>
        <v>13461.61</v>
      </c>
      <c r="Q128" s="4"/>
      <c r="R128" s="4"/>
      <c r="S128" s="4"/>
      <c r="T128" s="4"/>
    </row>
    <row r="129" spans="1:21" s="1" customFormat="1" ht="16.5" customHeight="1" thickBot="1" x14ac:dyDescent="0.25">
      <c r="A129" s="168" t="s">
        <v>290</v>
      </c>
      <c r="B129" s="169"/>
      <c r="C129" s="169"/>
      <c r="D129" s="169"/>
      <c r="E129" s="46"/>
      <c r="F129" s="123">
        <f t="shared" ref="F129:P129" si="79">SUM(F95:F128)</f>
        <v>1082500</v>
      </c>
      <c r="G129" s="90">
        <f t="shared" si="79"/>
        <v>32677.060000000005</v>
      </c>
      <c r="H129" s="38">
        <f t="shared" si="79"/>
        <v>31067.749999999993</v>
      </c>
      <c r="I129" s="37">
        <f t="shared" si="79"/>
        <v>76857.5</v>
      </c>
      <c r="J129" s="142">
        <f t="shared" si="79"/>
        <v>10098.200000000001</v>
      </c>
      <c r="K129" s="37">
        <f t="shared" si="79"/>
        <v>32855.1</v>
      </c>
      <c r="L129" s="37">
        <f t="shared" si="79"/>
        <v>76625.87999999999</v>
      </c>
      <c r="M129" s="37">
        <f t="shared" si="79"/>
        <v>14442.679999999995</v>
      </c>
      <c r="N129" s="39">
        <f t="shared" si="79"/>
        <v>111042.59</v>
      </c>
      <c r="O129" s="40">
        <f t="shared" si="79"/>
        <v>163581.57999999996</v>
      </c>
      <c r="P129" s="47">
        <f t="shared" si="79"/>
        <v>971457.40999999968</v>
      </c>
      <c r="Q129" s="4"/>
      <c r="R129" s="4"/>
      <c r="S129" s="4"/>
      <c r="T129" s="4"/>
      <c r="U129" s="67"/>
    </row>
    <row r="130" spans="1:21" s="1" customFormat="1" ht="21" customHeight="1" thickBot="1" x14ac:dyDescent="0.25">
      <c r="A130" s="163" t="s">
        <v>36</v>
      </c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5"/>
      <c r="Q130" s="4"/>
      <c r="R130" s="4"/>
      <c r="S130" s="4"/>
      <c r="T130" s="4"/>
    </row>
    <row r="131" spans="1:21" s="1" customFormat="1" ht="16.5" customHeight="1" x14ac:dyDescent="0.2">
      <c r="A131" s="15">
        <v>102</v>
      </c>
      <c r="B131" s="16" t="s">
        <v>173</v>
      </c>
      <c r="C131" s="16" t="s">
        <v>36</v>
      </c>
      <c r="D131" s="150" t="s">
        <v>312</v>
      </c>
      <c r="E131" s="17" t="s">
        <v>39</v>
      </c>
      <c r="F131" s="107">
        <v>120000</v>
      </c>
      <c r="G131" s="88">
        <v>16565.18</v>
      </c>
      <c r="H131" s="133">
        <f t="shared" ref="H131" si="80">F131*2.87/100</f>
        <v>3444</v>
      </c>
      <c r="I131" s="134">
        <f t="shared" ref="I131" si="81">F131*7.1/100</f>
        <v>8520</v>
      </c>
      <c r="J131" s="140">
        <v>520.34</v>
      </c>
      <c r="K131" s="159">
        <v>3595.1</v>
      </c>
      <c r="L131" s="18">
        <v>8384.6299999999992</v>
      </c>
      <c r="M131" s="41">
        <v>1031.6199999999999</v>
      </c>
      <c r="N131" s="20">
        <f>G131+H131+K131+M131</f>
        <v>24635.899999999998</v>
      </c>
      <c r="O131" s="21">
        <f>+I131+J131+L131</f>
        <v>17424.97</v>
      </c>
      <c r="P131" s="42">
        <f>F131-N131</f>
        <v>95364.1</v>
      </c>
      <c r="Q131" s="4"/>
      <c r="R131" s="4"/>
      <c r="S131" s="4"/>
      <c r="T131" s="4"/>
    </row>
    <row r="132" spans="1:21" s="1" customFormat="1" ht="16.5" customHeight="1" x14ac:dyDescent="0.2">
      <c r="A132" s="22">
        <v>103</v>
      </c>
      <c r="B132" s="23" t="s">
        <v>255</v>
      </c>
      <c r="C132" s="23" t="s">
        <v>36</v>
      </c>
      <c r="D132" s="151" t="s">
        <v>325</v>
      </c>
      <c r="E132" s="24" t="s">
        <v>39</v>
      </c>
      <c r="F132" s="103">
        <v>98000</v>
      </c>
      <c r="G132" s="71">
        <v>11377.01</v>
      </c>
      <c r="H132" s="114">
        <f t="shared" ref="H132:H160" si="82">F132*2.87/100</f>
        <v>2812.6</v>
      </c>
      <c r="I132" s="108">
        <f t="shared" ref="I132:I160" si="83">F132*7.1/100</f>
        <v>6958</v>
      </c>
      <c r="J132" s="144">
        <v>520.34</v>
      </c>
      <c r="K132" s="115">
        <f t="shared" ref="K132" si="84">F132*3.04/100</f>
        <v>2979.2</v>
      </c>
      <c r="L132" s="108">
        <f t="shared" ref="L132" si="85">F132*7.09/100</f>
        <v>6948.2</v>
      </c>
      <c r="M132" s="44">
        <v>1031.6199999999999</v>
      </c>
      <c r="N132" s="20">
        <f>G132+H132+K132+M132</f>
        <v>18200.43</v>
      </c>
      <c r="O132" s="21">
        <f>I132+J132+L132</f>
        <v>14426.54</v>
      </c>
      <c r="P132" s="27">
        <f>F132-N132</f>
        <v>79799.570000000007</v>
      </c>
      <c r="Q132" s="4"/>
      <c r="R132" s="4"/>
      <c r="S132" s="4"/>
      <c r="T132" s="4"/>
    </row>
    <row r="133" spans="1:21" s="1" customFormat="1" ht="16.5" customHeight="1" x14ac:dyDescent="0.2">
      <c r="A133" s="15">
        <v>104</v>
      </c>
      <c r="B133" s="23" t="s">
        <v>256</v>
      </c>
      <c r="C133" s="23" t="s">
        <v>36</v>
      </c>
      <c r="D133" s="152" t="s">
        <v>326</v>
      </c>
      <c r="E133" s="24" t="s">
        <v>39</v>
      </c>
      <c r="F133" s="103">
        <v>98000</v>
      </c>
      <c r="G133" s="71">
        <v>11377.01</v>
      </c>
      <c r="H133" s="114">
        <f t="shared" si="82"/>
        <v>2812.6</v>
      </c>
      <c r="I133" s="108">
        <f t="shared" si="83"/>
        <v>6958</v>
      </c>
      <c r="J133" s="144">
        <v>520.34</v>
      </c>
      <c r="K133" s="115">
        <f t="shared" ref="K133:K160" si="86">F133*3.04/100</f>
        <v>2979.2</v>
      </c>
      <c r="L133" s="108">
        <f t="shared" ref="L133:L160" si="87">F133*7.09/100</f>
        <v>6948.2</v>
      </c>
      <c r="M133" s="44">
        <v>1031.6199999999999</v>
      </c>
      <c r="N133" s="20">
        <f t="shared" ref="N133:N160" si="88">G133+H133+K133+M133</f>
        <v>18200.43</v>
      </c>
      <c r="O133" s="21">
        <f t="shared" ref="O133:O160" si="89">I133+J133+L133</f>
        <v>14426.54</v>
      </c>
      <c r="P133" s="27">
        <f t="shared" ref="P133:P160" si="90">F133-N133</f>
        <v>79799.570000000007</v>
      </c>
      <c r="Q133" s="4"/>
      <c r="R133" s="4"/>
      <c r="S133" s="4"/>
      <c r="T133" s="4"/>
    </row>
    <row r="134" spans="1:21" s="1" customFormat="1" ht="16.5" customHeight="1" x14ac:dyDescent="0.2">
      <c r="A134" s="15">
        <v>105</v>
      </c>
      <c r="B134" s="23" t="s">
        <v>258</v>
      </c>
      <c r="C134" s="23" t="s">
        <v>36</v>
      </c>
      <c r="D134" s="151" t="s">
        <v>259</v>
      </c>
      <c r="E134" s="24" t="s">
        <v>39</v>
      </c>
      <c r="F134" s="103">
        <v>98000</v>
      </c>
      <c r="G134" s="71">
        <v>11377.01</v>
      </c>
      <c r="H134" s="114">
        <f t="shared" si="82"/>
        <v>2812.6</v>
      </c>
      <c r="I134" s="108">
        <f t="shared" si="83"/>
        <v>6958</v>
      </c>
      <c r="J134" s="144">
        <v>520.34</v>
      </c>
      <c r="K134" s="115">
        <f t="shared" si="86"/>
        <v>2979.2</v>
      </c>
      <c r="L134" s="108">
        <f t="shared" si="87"/>
        <v>6948.2</v>
      </c>
      <c r="M134" s="44">
        <v>1031.6199999999999</v>
      </c>
      <c r="N134" s="20">
        <f t="shared" si="88"/>
        <v>18200.43</v>
      </c>
      <c r="O134" s="21">
        <f t="shared" si="89"/>
        <v>14426.54</v>
      </c>
      <c r="P134" s="27">
        <f t="shared" si="90"/>
        <v>79799.570000000007</v>
      </c>
      <c r="Q134" s="4"/>
      <c r="R134" s="4"/>
      <c r="S134" s="4"/>
      <c r="T134" s="4"/>
    </row>
    <row r="135" spans="1:21" s="1" customFormat="1" ht="16.5" customHeight="1" x14ac:dyDescent="0.2">
      <c r="A135" s="22">
        <v>106</v>
      </c>
      <c r="B135" s="23" t="s">
        <v>263</v>
      </c>
      <c r="C135" s="23" t="s">
        <v>36</v>
      </c>
      <c r="D135" s="151" t="s">
        <v>202</v>
      </c>
      <c r="E135" s="24" t="s">
        <v>39</v>
      </c>
      <c r="F135" s="103">
        <v>65500</v>
      </c>
      <c r="G135" s="71">
        <v>0</v>
      </c>
      <c r="H135" s="114">
        <f t="shared" si="82"/>
        <v>1879.85</v>
      </c>
      <c r="I135" s="108">
        <f t="shared" si="83"/>
        <v>4650.5</v>
      </c>
      <c r="J135" s="144">
        <v>520.34</v>
      </c>
      <c r="K135" s="115">
        <f t="shared" si="86"/>
        <v>1991.2</v>
      </c>
      <c r="L135" s="108">
        <f t="shared" si="87"/>
        <v>4643.95</v>
      </c>
      <c r="M135" s="59">
        <v>0</v>
      </c>
      <c r="N135" s="20">
        <f t="shared" si="88"/>
        <v>3871.05</v>
      </c>
      <c r="O135" s="21">
        <f t="shared" si="89"/>
        <v>9814.7900000000009</v>
      </c>
      <c r="P135" s="27">
        <f t="shared" si="90"/>
        <v>61628.95</v>
      </c>
      <c r="Q135" s="4"/>
      <c r="R135" s="4"/>
      <c r="S135" s="4"/>
      <c r="T135" s="4"/>
    </row>
    <row r="136" spans="1:21" s="1" customFormat="1" ht="16.5" customHeight="1" x14ac:dyDescent="0.2">
      <c r="A136" s="15">
        <v>107</v>
      </c>
      <c r="B136" s="23" t="s">
        <v>283</v>
      </c>
      <c r="C136" s="23" t="s">
        <v>36</v>
      </c>
      <c r="D136" s="151" t="s">
        <v>284</v>
      </c>
      <c r="E136" s="24" t="s">
        <v>39</v>
      </c>
      <c r="F136" s="103">
        <v>64500</v>
      </c>
      <c r="G136" s="71">
        <v>3920.84</v>
      </c>
      <c r="H136" s="114">
        <f t="shared" si="82"/>
        <v>1851.15</v>
      </c>
      <c r="I136" s="108">
        <f t="shared" si="83"/>
        <v>4579.5</v>
      </c>
      <c r="J136" s="144">
        <v>520.34</v>
      </c>
      <c r="K136" s="115">
        <f t="shared" si="86"/>
        <v>1960.8</v>
      </c>
      <c r="L136" s="108">
        <f t="shared" si="87"/>
        <v>4573.05</v>
      </c>
      <c r="M136" s="26">
        <v>2063.2399999999998</v>
      </c>
      <c r="N136" s="20">
        <f t="shared" si="88"/>
        <v>9796.0299999999988</v>
      </c>
      <c r="O136" s="21">
        <f t="shared" si="89"/>
        <v>9672.89</v>
      </c>
      <c r="P136" s="27">
        <f t="shared" si="90"/>
        <v>54703.97</v>
      </c>
      <c r="Q136" s="4"/>
      <c r="R136" s="4"/>
      <c r="S136" s="4"/>
      <c r="T136" s="4"/>
    </row>
    <row r="137" spans="1:21" s="1" customFormat="1" ht="16.5" customHeight="1" x14ac:dyDescent="0.2">
      <c r="A137" s="15">
        <v>108</v>
      </c>
      <c r="B137" s="23" t="s">
        <v>261</v>
      </c>
      <c r="C137" s="23" t="s">
        <v>36</v>
      </c>
      <c r="D137" s="151" t="s">
        <v>202</v>
      </c>
      <c r="E137" s="24" t="s">
        <v>39</v>
      </c>
      <c r="F137" s="103">
        <v>64000</v>
      </c>
      <c r="G137" s="71">
        <v>0</v>
      </c>
      <c r="H137" s="114">
        <f t="shared" si="82"/>
        <v>1836.8</v>
      </c>
      <c r="I137" s="108">
        <f t="shared" si="83"/>
        <v>4544</v>
      </c>
      <c r="J137" s="144">
        <v>520.34</v>
      </c>
      <c r="K137" s="115">
        <f t="shared" si="86"/>
        <v>1945.6</v>
      </c>
      <c r="L137" s="108">
        <f t="shared" si="87"/>
        <v>4537.6000000000004</v>
      </c>
      <c r="M137" s="59">
        <v>0</v>
      </c>
      <c r="N137" s="20">
        <f t="shared" si="88"/>
        <v>3782.3999999999996</v>
      </c>
      <c r="O137" s="21">
        <f t="shared" si="89"/>
        <v>9601.94</v>
      </c>
      <c r="P137" s="27">
        <f t="shared" si="90"/>
        <v>60217.599999999999</v>
      </c>
      <c r="Q137" s="4"/>
      <c r="R137" s="4"/>
      <c r="S137" s="4"/>
      <c r="T137" s="4"/>
    </row>
    <row r="138" spans="1:21" s="1" customFormat="1" ht="16.5" customHeight="1" x14ac:dyDescent="0.2">
      <c r="A138" s="22">
        <v>109</v>
      </c>
      <c r="B138" s="23" t="s">
        <v>266</v>
      </c>
      <c r="C138" s="23" t="s">
        <v>36</v>
      </c>
      <c r="D138" s="151" t="s">
        <v>267</v>
      </c>
      <c r="E138" s="24" t="s">
        <v>39</v>
      </c>
      <c r="F138" s="103">
        <v>63500</v>
      </c>
      <c r="G138" s="71">
        <v>3938.98</v>
      </c>
      <c r="H138" s="114">
        <f t="shared" si="82"/>
        <v>1822.45</v>
      </c>
      <c r="I138" s="108">
        <f t="shared" si="83"/>
        <v>4508.5</v>
      </c>
      <c r="J138" s="144">
        <v>520.34</v>
      </c>
      <c r="K138" s="115">
        <f t="shared" si="86"/>
        <v>1930.4</v>
      </c>
      <c r="L138" s="108">
        <f t="shared" si="87"/>
        <v>4502.1499999999996</v>
      </c>
      <c r="M138" s="44">
        <v>1031.6199999999999</v>
      </c>
      <c r="N138" s="20">
        <f t="shared" si="88"/>
        <v>8723.4500000000007</v>
      </c>
      <c r="O138" s="21">
        <f t="shared" si="89"/>
        <v>9530.99</v>
      </c>
      <c r="P138" s="27">
        <f t="shared" si="90"/>
        <v>54776.55</v>
      </c>
      <c r="Q138" s="4"/>
      <c r="R138" s="4"/>
      <c r="S138" s="4"/>
      <c r="T138" s="4"/>
    </row>
    <row r="139" spans="1:21" s="1" customFormat="1" ht="16.5" customHeight="1" x14ac:dyDescent="0.2">
      <c r="A139" s="15">
        <v>110</v>
      </c>
      <c r="B139" s="23" t="s">
        <v>260</v>
      </c>
      <c r="C139" s="23" t="s">
        <v>36</v>
      </c>
      <c r="D139" s="23" t="s">
        <v>202</v>
      </c>
      <c r="E139" s="24" t="s">
        <v>39</v>
      </c>
      <c r="F139" s="103">
        <v>59000</v>
      </c>
      <c r="G139" s="71">
        <v>3298.5</v>
      </c>
      <c r="H139" s="114">
        <f t="shared" si="82"/>
        <v>1693.3</v>
      </c>
      <c r="I139" s="108">
        <f t="shared" si="83"/>
        <v>4189</v>
      </c>
      <c r="J139" s="144">
        <v>520.34</v>
      </c>
      <c r="K139" s="115">
        <f t="shared" si="86"/>
        <v>1793.6</v>
      </c>
      <c r="L139" s="108">
        <f t="shared" si="87"/>
        <v>4183.1000000000004</v>
      </c>
      <c r="M139" s="59">
        <v>0</v>
      </c>
      <c r="N139" s="20">
        <f t="shared" si="88"/>
        <v>6785.4</v>
      </c>
      <c r="O139" s="21">
        <f t="shared" si="89"/>
        <v>8892.44</v>
      </c>
      <c r="P139" s="27">
        <f t="shared" si="90"/>
        <v>52214.6</v>
      </c>
      <c r="Q139" s="4"/>
      <c r="R139" s="4"/>
      <c r="S139" s="4"/>
      <c r="T139" s="4"/>
    </row>
    <row r="140" spans="1:21" s="1" customFormat="1" ht="16.5" customHeight="1" x14ac:dyDescent="0.2">
      <c r="A140" s="15">
        <v>111</v>
      </c>
      <c r="B140" s="23" t="s">
        <v>265</v>
      </c>
      <c r="C140" s="23" t="s">
        <v>36</v>
      </c>
      <c r="D140" s="23" t="s">
        <v>202</v>
      </c>
      <c r="E140" s="24" t="s">
        <v>39</v>
      </c>
      <c r="F140" s="103">
        <v>59000</v>
      </c>
      <c r="G140" s="71">
        <v>3298.5</v>
      </c>
      <c r="H140" s="114">
        <f t="shared" si="82"/>
        <v>1693.3</v>
      </c>
      <c r="I140" s="108">
        <f t="shared" si="83"/>
        <v>4189</v>
      </c>
      <c r="J140" s="144">
        <v>520.34</v>
      </c>
      <c r="K140" s="115">
        <f t="shared" si="86"/>
        <v>1793.6</v>
      </c>
      <c r="L140" s="108">
        <f t="shared" si="87"/>
        <v>4183.1000000000004</v>
      </c>
      <c r="M140" s="59">
        <v>0</v>
      </c>
      <c r="N140" s="20">
        <f t="shared" si="88"/>
        <v>6785.4</v>
      </c>
      <c r="O140" s="21">
        <f t="shared" si="89"/>
        <v>8892.44</v>
      </c>
      <c r="P140" s="27">
        <f t="shared" si="90"/>
        <v>52214.6</v>
      </c>
      <c r="Q140" s="4"/>
      <c r="R140" s="4"/>
      <c r="S140" s="4"/>
      <c r="T140" s="4"/>
    </row>
    <row r="141" spans="1:21" s="1" customFormat="1" ht="16.5" customHeight="1" x14ac:dyDescent="0.2">
      <c r="A141" s="22">
        <v>112</v>
      </c>
      <c r="B141" s="23" t="s">
        <v>257</v>
      </c>
      <c r="C141" s="23" t="s">
        <v>36</v>
      </c>
      <c r="D141" s="23" t="s">
        <v>202</v>
      </c>
      <c r="E141" s="24" t="s">
        <v>39</v>
      </c>
      <c r="F141" s="103">
        <v>57000</v>
      </c>
      <c r="G141" s="71">
        <v>2922.14</v>
      </c>
      <c r="H141" s="114">
        <f t="shared" si="82"/>
        <v>1635.9</v>
      </c>
      <c r="I141" s="108">
        <f t="shared" si="83"/>
        <v>4047</v>
      </c>
      <c r="J141" s="144">
        <v>520.34</v>
      </c>
      <c r="K141" s="115">
        <f t="shared" si="86"/>
        <v>1732.8</v>
      </c>
      <c r="L141" s="108">
        <f t="shared" si="87"/>
        <v>4041.3</v>
      </c>
      <c r="M141" s="59">
        <v>0</v>
      </c>
      <c r="N141" s="20">
        <f t="shared" si="88"/>
        <v>6290.84</v>
      </c>
      <c r="O141" s="21">
        <f t="shared" si="89"/>
        <v>8608.64</v>
      </c>
      <c r="P141" s="27">
        <f t="shared" si="90"/>
        <v>50709.16</v>
      </c>
      <c r="Q141" s="4"/>
      <c r="R141" s="4"/>
      <c r="S141" s="4"/>
      <c r="T141" s="4"/>
    </row>
    <row r="142" spans="1:21" s="1" customFormat="1" ht="16.5" customHeight="1" x14ac:dyDescent="0.2">
      <c r="A142" s="15">
        <v>113</v>
      </c>
      <c r="B142" s="23" t="s">
        <v>268</v>
      </c>
      <c r="C142" s="23" t="s">
        <v>36</v>
      </c>
      <c r="D142" s="23" t="s">
        <v>201</v>
      </c>
      <c r="E142" s="24" t="s">
        <v>39</v>
      </c>
      <c r="F142" s="103">
        <v>56500</v>
      </c>
      <c r="G142" s="71">
        <v>0</v>
      </c>
      <c r="H142" s="114">
        <f t="shared" si="82"/>
        <v>1621.55</v>
      </c>
      <c r="I142" s="108">
        <f t="shared" si="83"/>
        <v>4011.5</v>
      </c>
      <c r="J142" s="144">
        <v>520.34</v>
      </c>
      <c r="K142" s="115">
        <f t="shared" si="86"/>
        <v>1717.6</v>
      </c>
      <c r="L142" s="108">
        <f t="shared" si="87"/>
        <v>4005.85</v>
      </c>
      <c r="M142" s="26">
        <v>2063.2399999999998</v>
      </c>
      <c r="N142" s="20">
        <f t="shared" si="88"/>
        <v>5402.3899999999994</v>
      </c>
      <c r="O142" s="21">
        <f t="shared" si="89"/>
        <v>8537.69</v>
      </c>
      <c r="P142" s="27">
        <f t="shared" si="90"/>
        <v>51097.61</v>
      </c>
      <c r="Q142" s="4"/>
      <c r="R142" s="33"/>
      <c r="S142" s="4"/>
      <c r="T142" s="4"/>
    </row>
    <row r="143" spans="1:21" s="1" customFormat="1" ht="16.5" customHeight="1" x14ac:dyDescent="0.2">
      <c r="A143" s="15">
        <v>114</v>
      </c>
      <c r="B143" s="23" t="s">
        <v>264</v>
      </c>
      <c r="C143" s="23" t="s">
        <v>36</v>
      </c>
      <c r="D143" s="23" t="s">
        <v>201</v>
      </c>
      <c r="E143" s="24" t="s">
        <v>39</v>
      </c>
      <c r="F143" s="103">
        <v>56500</v>
      </c>
      <c r="G143" s="71">
        <v>2828.05</v>
      </c>
      <c r="H143" s="114">
        <f t="shared" si="82"/>
        <v>1621.55</v>
      </c>
      <c r="I143" s="108">
        <f t="shared" si="83"/>
        <v>4011.5</v>
      </c>
      <c r="J143" s="144">
        <v>520.34</v>
      </c>
      <c r="K143" s="115">
        <f t="shared" si="86"/>
        <v>1717.6</v>
      </c>
      <c r="L143" s="108">
        <f t="shared" si="87"/>
        <v>4005.85</v>
      </c>
      <c r="M143" s="59">
        <v>0</v>
      </c>
      <c r="N143" s="20">
        <f t="shared" si="88"/>
        <v>6167.2000000000007</v>
      </c>
      <c r="O143" s="21">
        <f t="shared" si="89"/>
        <v>8537.69</v>
      </c>
      <c r="P143" s="27">
        <f t="shared" si="90"/>
        <v>50332.800000000003</v>
      </c>
      <c r="Q143" s="4"/>
      <c r="R143" s="4"/>
      <c r="S143" s="4"/>
      <c r="T143" s="4"/>
    </row>
    <row r="144" spans="1:21" s="1" customFormat="1" ht="16.5" customHeight="1" x14ac:dyDescent="0.2">
      <c r="A144" s="22">
        <v>115</v>
      </c>
      <c r="B144" s="23" t="s">
        <v>262</v>
      </c>
      <c r="C144" s="23" t="s">
        <v>36</v>
      </c>
      <c r="D144" s="23" t="s">
        <v>202</v>
      </c>
      <c r="E144" s="24" t="s">
        <v>39</v>
      </c>
      <c r="F144" s="103">
        <v>56500</v>
      </c>
      <c r="G144" s="71">
        <v>0</v>
      </c>
      <c r="H144" s="114">
        <f t="shared" si="82"/>
        <v>1621.55</v>
      </c>
      <c r="I144" s="108">
        <f t="shared" si="83"/>
        <v>4011.5</v>
      </c>
      <c r="J144" s="144">
        <v>520.34</v>
      </c>
      <c r="K144" s="115">
        <f t="shared" si="86"/>
        <v>1717.6</v>
      </c>
      <c r="L144" s="108">
        <f t="shared" si="87"/>
        <v>4005.85</v>
      </c>
      <c r="M144" s="59">
        <v>0</v>
      </c>
      <c r="N144" s="20">
        <f t="shared" si="88"/>
        <v>3339.1499999999996</v>
      </c>
      <c r="O144" s="21">
        <f t="shared" si="89"/>
        <v>8537.69</v>
      </c>
      <c r="P144" s="27">
        <f t="shared" si="90"/>
        <v>53160.85</v>
      </c>
      <c r="Q144" s="4"/>
      <c r="R144" s="4"/>
      <c r="S144" s="4"/>
      <c r="T144" s="4"/>
    </row>
    <row r="145" spans="1:20" s="1" customFormat="1" ht="16.5" customHeight="1" x14ac:dyDescent="0.2">
      <c r="A145" s="15">
        <v>116</v>
      </c>
      <c r="B145" s="23" t="s">
        <v>285</v>
      </c>
      <c r="C145" s="23" t="s">
        <v>36</v>
      </c>
      <c r="D145" s="23" t="s">
        <v>267</v>
      </c>
      <c r="E145" s="24" t="s">
        <v>39</v>
      </c>
      <c r="F145" s="103">
        <v>51500</v>
      </c>
      <c r="G145" s="71">
        <v>1910.96</v>
      </c>
      <c r="H145" s="114">
        <f t="shared" si="82"/>
        <v>1478.05</v>
      </c>
      <c r="I145" s="108">
        <f t="shared" si="83"/>
        <v>3656.5</v>
      </c>
      <c r="J145" s="144">
        <v>520.34</v>
      </c>
      <c r="K145" s="115">
        <f t="shared" si="86"/>
        <v>1565.6</v>
      </c>
      <c r="L145" s="108">
        <f t="shared" si="87"/>
        <v>3651.35</v>
      </c>
      <c r="M145" s="44">
        <v>1031.6199999999999</v>
      </c>
      <c r="N145" s="20">
        <f t="shared" si="88"/>
        <v>5986.2300000000005</v>
      </c>
      <c r="O145" s="21">
        <f t="shared" si="89"/>
        <v>7828.1900000000005</v>
      </c>
      <c r="P145" s="27">
        <f t="shared" si="90"/>
        <v>45513.77</v>
      </c>
      <c r="Q145" s="4"/>
      <c r="R145" s="4"/>
      <c r="S145" s="4"/>
      <c r="T145" s="4"/>
    </row>
    <row r="146" spans="1:20" s="1" customFormat="1" ht="16.5" customHeight="1" x14ac:dyDescent="0.2">
      <c r="A146" s="15">
        <v>117</v>
      </c>
      <c r="B146" s="23" t="s">
        <v>282</v>
      </c>
      <c r="C146" s="23" t="s">
        <v>36</v>
      </c>
      <c r="D146" s="23" t="s">
        <v>275</v>
      </c>
      <c r="E146" s="24" t="s">
        <v>39</v>
      </c>
      <c r="F146" s="103">
        <v>49500</v>
      </c>
      <c r="G146" s="71">
        <v>1783.43</v>
      </c>
      <c r="H146" s="114">
        <f t="shared" si="82"/>
        <v>1420.65</v>
      </c>
      <c r="I146" s="108">
        <f t="shared" si="83"/>
        <v>3514.5</v>
      </c>
      <c r="J146" s="144">
        <v>520.34</v>
      </c>
      <c r="K146" s="115">
        <f t="shared" si="86"/>
        <v>1504.8</v>
      </c>
      <c r="L146" s="108">
        <f t="shared" si="87"/>
        <v>3509.55</v>
      </c>
      <c r="M146" s="44">
        <v>0</v>
      </c>
      <c r="N146" s="20">
        <f t="shared" si="88"/>
        <v>4708.88</v>
      </c>
      <c r="O146" s="21">
        <f t="shared" si="89"/>
        <v>7544.39</v>
      </c>
      <c r="P146" s="27">
        <f t="shared" si="90"/>
        <v>44791.12</v>
      </c>
      <c r="Q146" s="4"/>
      <c r="R146" s="4"/>
      <c r="S146" s="4"/>
      <c r="T146" s="4"/>
    </row>
    <row r="147" spans="1:20" s="1" customFormat="1" ht="16.5" customHeight="1" x14ac:dyDescent="0.2">
      <c r="A147" s="22">
        <v>118</v>
      </c>
      <c r="B147" s="23" t="s">
        <v>277</v>
      </c>
      <c r="C147" s="23" t="s">
        <v>36</v>
      </c>
      <c r="D147" s="23" t="s">
        <v>275</v>
      </c>
      <c r="E147" s="24" t="s">
        <v>39</v>
      </c>
      <c r="F147" s="103">
        <v>45500</v>
      </c>
      <c r="G147" s="71">
        <v>0</v>
      </c>
      <c r="H147" s="114">
        <f t="shared" si="82"/>
        <v>1305.8499999999999</v>
      </c>
      <c r="I147" s="108">
        <f t="shared" si="83"/>
        <v>3230.5</v>
      </c>
      <c r="J147" s="141">
        <f t="shared" ref="J147:J160" si="91">F147*1.1/100</f>
        <v>500.50000000000006</v>
      </c>
      <c r="K147" s="115">
        <f t="shared" si="86"/>
        <v>1383.2</v>
      </c>
      <c r="L147" s="108">
        <f t="shared" si="87"/>
        <v>3225.95</v>
      </c>
      <c r="M147" s="59">
        <v>0</v>
      </c>
      <c r="N147" s="20">
        <f t="shared" si="88"/>
        <v>2689.05</v>
      </c>
      <c r="O147" s="21">
        <f t="shared" si="89"/>
        <v>6956.95</v>
      </c>
      <c r="P147" s="27">
        <f t="shared" si="90"/>
        <v>42810.95</v>
      </c>
      <c r="Q147" s="4"/>
      <c r="R147" s="4"/>
      <c r="S147" s="4"/>
      <c r="T147" s="4"/>
    </row>
    <row r="148" spans="1:20" s="1" customFormat="1" ht="16.5" customHeight="1" x14ac:dyDescent="0.2">
      <c r="A148" s="15">
        <v>119</v>
      </c>
      <c r="B148" s="23" t="s">
        <v>287</v>
      </c>
      <c r="C148" s="23" t="s">
        <v>36</v>
      </c>
      <c r="D148" s="23" t="s">
        <v>275</v>
      </c>
      <c r="E148" s="24" t="s">
        <v>39</v>
      </c>
      <c r="F148" s="103">
        <v>44000</v>
      </c>
      <c r="G148" s="71">
        <v>697.7</v>
      </c>
      <c r="H148" s="114">
        <f t="shared" si="82"/>
        <v>1262.8</v>
      </c>
      <c r="I148" s="108">
        <f t="shared" si="83"/>
        <v>3124</v>
      </c>
      <c r="J148" s="141">
        <f t="shared" si="91"/>
        <v>484.00000000000006</v>
      </c>
      <c r="K148" s="115">
        <f t="shared" si="86"/>
        <v>1337.6</v>
      </c>
      <c r="L148" s="108">
        <f t="shared" si="87"/>
        <v>3119.6</v>
      </c>
      <c r="M148" s="26">
        <v>2063.2399999999998</v>
      </c>
      <c r="N148" s="20">
        <f t="shared" si="88"/>
        <v>5361.34</v>
      </c>
      <c r="O148" s="21">
        <f t="shared" si="89"/>
        <v>6727.6</v>
      </c>
      <c r="P148" s="27">
        <f t="shared" si="90"/>
        <v>38638.660000000003</v>
      </c>
      <c r="Q148" s="4"/>
      <c r="R148" s="4"/>
      <c r="S148" s="4"/>
      <c r="T148" s="4"/>
    </row>
    <row r="149" spans="1:20" s="1" customFormat="1" ht="16.5" customHeight="1" x14ac:dyDescent="0.2">
      <c r="A149" s="15">
        <v>120</v>
      </c>
      <c r="B149" s="23" t="s">
        <v>288</v>
      </c>
      <c r="C149" s="23" t="s">
        <v>36</v>
      </c>
      <c r="D149" s="23" t="s">
        <v>184</v>
      </c>
      <c r="E149" s="24" t="s">
        <v>39</v>
      </c>
      <c r="F149" s="103">
        <v>41500</v>
      </c>
      <c r="G149" s="71">
        <v>0</v>
      </c>
      <c r="H149" s="114">
        <f t="shared" si="82"/>
        <v>1191.05</v>
      </c>
      <c r="I149" s="108">
        <f t="shared" si="83"/>
        <v>2946.5</v>
      </c>
      <c r="J149" s="141">
        <f t="shared" si="91"/>
        <v>456.50000000000006</v>
      </c>
      <c r="K149" s="115">
        <f t="shared" si="86"/>
        <v>1261.5999999999999</v>
      </c>
      <c r="L149" s="108">
        <f t="shared" si="87"/>
        <v>2942.35</v>
      </c>
      <c r="M149" s="59">
        <v>0</v>
      </c>
      <c r="N149" s="20">
        <f t="shared" si="88"/>
        <v>2452.6499999999996</v>
      </c>
      <c r="O149" s="21">
        <f t="shared" si="89"/>
        <v>6345.35</v>
      </c>
      <c r="P149" s="27">
        <f t="shared" si="90"/>
        <v>39047.35</v>
      </c>
      <c r="Q149" s="4"/>
      <c r="R149" s="4"/>
      <c r="S149" s="4"/>
      <c r="T149" s="4"/>
    </row>
    <row r="150" spans="1:20" s="1" customFormat="1" ht="16.5" customHeight="1" x14ac:dyDescent="0.2">
      <c r="A150" s="22">
        <v>121</v>
      </c>
      <c r="B150" s="23" t="s">
        <v>274</v>
      </c>
      <c r="C150" s="23" t="s">
        <v>36</v>
      </c>
      <c r="D150" s="23" t="s">
        <v>275</v>
      </c>
      <c r="E150" s="24" t="s">
        <v>39</v>
      </c>
      <c r="F150" s="103">
        <v>39000</v>
      </c>
      <c r="G150" s="71">
        <v>0</v>
      </c>
      <c r="H150" s="114">
        <f t="shared" si="82"/>
        <v>1119.3</v>
      </c>
      <c r="I150" s="108">
        <f t="shared" si="83"/>
        <v>2769</v>
      </c>
      <c r="J150" s="141">
        <f t="shared" si="91"/>
        <v>429</v>
      </c>
      <c r="K150" s="115">
        <f t="shared" si="86"/>
        <v>1185.5999999999999</v>
      </c>
      <c r="L150" s="108">
        <f t="shared" si="87"/>
        <v>2765.1</v>
      </c>
      <c r="M150" s="59">
        <v>0</v>
      </c>
      <c r="N150" s="20">
        <f t="shared" si="88"/>
        <v>2304.8999999999996</v>
      </c>
      <c r="O150" s="21">
        <f t="shared" si="89"/>
        <v>5963.1</v>
      </c>
      <c r="P150" s="27">
        <f t="shared" si="90"/>
        <v>36695.1</v>
      </c>
      <c r="Q150" s="4"/>
      <c r="R150" s="4"/>
      <c r="S150" s="4"/>
      <c r="T150" s="4"/>
    </row>
    <row r="151" spans="1:20" s="1" customFormat="1" ht="16.5" customHeight="1" x14ac:dyDescent="0.2">
      <c r="A151" s="15">
        <v>122</v>
      </c>
      <c r="B151" s="23" t="s">
        <v>270</v>
      </c>
      <c r="C151" s="23" t="s">
        <v>36</v>
      </c>
      <c r="D151" s="23" t="s">
        <v>186</v>
      </c>
      <c r="E151" s="24" t="s">
        <v>39</v>
      </c>
      <c r="F151" s="103">
        <v>37500</v>
      </c>
      <c r="G151" s="71">
        <v>89.81</v>
      </c>
      <c r="H151" s="114">
        <f t="shared" si="82"/>
        <v>1076.25</v>
      </c>
      <c r="I151" s="108">
        <f t="shared" si="83"/>
        <v>2662.5</v>
      </c>
      <c r="J151" s="141">
        <f t="shared" si="91"/>
        <v>412.5</v>
      </c>
      <c r="K151" s="115">
        <f t="shared" si="86"/>
        <v>1140</v>
      </c>
      <c r="L151" s="108">
        <f t="shared" si="87"/>
        <v>2658.75</v>
      </c>
      <c r="M151" s="59">
        <v>0</v>
      </c>
      <c r="N151" s="20">
        <f t="shared" si="88"/>
        <v>2306.06</v>
      </c>
      <c r="O151" s="21">
        <f t="shared" si="89"/>
        <v>5733.75</v>
      </c>
      <c r="P151" s="27">
        <f t="shared" si="90"/>
        <v>35193.94</v>
      </c>
      <c r="Q151" s="4"/>
      <c r="R151" s="4"/>
      <c r="S151" s="4"/>
      <c r="T151" s="4"/>
    </row>
    <row r="152" spans="1:20" s="1" customFormat="1" ht="16.5" customHeight="1" x14ac:dyDescent="0.2">
      <c r="A152" s="15">
        <v>123</v>
      </c>
      <c r="B152" s="23" t="s">
        <v>272</v>
      </c>
      <c r="C152" s="23" t="s">
        <v>36</v>
      </c>
      <c r="D152" s="23" t="s">
        <v>184</v>
      </c>
      <c r="E152" s="24" t="s">
        <v>39</v>
      </c>
      <c r="F152" s="103">
        <v>37000</v>
      </c>
      <c r="G152" s="71">
        <v>0</v>
      </c>
      <c r="H152" s="114">
        <f t="shared" si="82"/>
        <v>1061.9000000000001</v>
      </c>
      <c r="I152" s="108">
        <f t="shared" si="83"/>
        <v>2627</v>
      </c>
      <c r="J152" s="141">
        <f t="shared" si="91"/>
        <v>407</v>
      </c>
      <c r="K152" s="115">
        <f t="shared" si="86"/>
        <v>1124.8</v>
      </c>
      <c r="L152" s="108">
        <f t="shared" si="87"/>
        <v>2623.3</v>
      </c>
      <c r="M152" s="59">
        <v>0</v>
      </c>
      <c r="N152" s="20">
        <f t="shared" si="88"/>
        <v>2186.6999999999998</v>
      </c>
      <c r="O152" s="21">
        <f t="shared" si="89"/>
        <v>5657.3</v>
      </c>
      <c r="P152" s="27">
        <f t="shared" si="90"/>
        <v>34813.300000000003</v>
      </c>
      <c r="Q152" s="4"/>
      <c r="R152" s="4"/>
      <c r="S152" s="4"/>
      <c r="T152" s="4"/>
    </row>
    <row r="153" spans="1:20" s="1" customFormat="1" ht="16.5" customHeight="1" x14ac:dyDescent="0.2">
      <c r="A153" s="22">
        <v>124</v>
      </c>
      <c r="B153" s="23" t="s">
        <v>276</v>
      </c>
      <c r="C153" s="23" t="s">
        <v>36</v>
      </c>
      <c r="D153" s="23" t="s">
        <v>184</v>
      </c>
      <c r="E153" s="24" t="s">
        <v>39</v>
      </c>
      <c r="F153" s="103">
        <v>37000</v>
      </c>
      <c r="G153" s="71">
        <v>0</v>
      </c>
      <c r="H153" s="114">
        <f t="shared" si="82"/>
        <v>1061.9000000000001</v>
      </c>
      <c r="I153" s="108">
        <f t="shared" si="83"/>
        <v>2627</v>
      </c>
      <c r="J153" s="141">
        <f t="shared" si="91"/>
        <v>407</v>
      </c>
      <c r="K153" s="115">
        <f t="shared" si="86"/>
        <v>1124.8</v>
      </c>
      <c r="L153" s="108">
        <f t="shared" si="87"/>
        <v>2623.3</v>
      </c>
      <c r="M153" s="44">
        <v>0</v>
      </c>
      <c r="N153" s="20">
        <f t="shared" si="88"/>
        <v>2186.6999999999998</v>
      </c>
      <c r="O153" s="21">
        <f t="shared" si="89"/>
        <v>5657.3</v>
      </c>
      <c r="P153" s="27">
        <f t="shared" si="90"/>
        <v>34813.300000000003</v>
      </c>
      <c r="Q153" s="4"/>
      <c r="R153" s="4"/>
      <c r="S153" s="4"/>
      <c r="T153" s="4"/>
    </row>
    <row r="154" spans="1:20" s="1" customFormat="1" ht="16.5" customHeight="1" x14ac:dyDescent="0.2">
      <c r="A154" s="15">
        <v>125</v>
      </c>
      <c r="B154" s="23" t="s">
        <v>281</v>
      </c>
      <c r="C154" s="23" t="s">
        <v>36</v>
      </c>
      <c r="D154" s="23" t="s">
        <v>184</v>
      </c>
      <c r="E154" s="24" t="s">
        <v>39</v>
      </c>
      <c r="F154" s="103">
        <v>34500</v>
      </c>
      <c r="G154" s="71">
        <v>0</v>
      </c>
      <c r="H154" s="114">
        <f t="shared" si="82"/>
        <v>990.15</v>
      </c>
      <c r="I154" s="108">
        <f t="shared" si="83"/>
        <v>2449.5</v>
      </c>
      <c r="J154" s="141">
        <f t="shared" si="91"/>
        <v>379.5</v>
      </c>
      <c r="K154" s="115">
        <f t="shared" si="86"/>
        <v>1048.8</v>
      </c>
      <c r="L154" s="108">
        <f t="shared" si="87"/>
        <v>2446.0500000000002</v>
      </c>
      <c r="M154" s="26">
        <v>2063.2399999999998</v>
      </c>
      <c r="N154" s="20">
        <f t="shared" si="88"/>
        <v>4102.1899999999996</v>
      </c>
      <c r="O154" s="21">
        <f t="shared" si="89"/>
        <v>5275.05</v>
      </c>
      <c r="P154" s="27">
        <f t="shared" si="90"/>
        <v>30397.81</v>
      </c>
      <c r="Q154" s="4"/>
      <c r="R154" s="4"/>
      <c r="S154" s="4"/>
      <c r="T154" s="4"/>
    </row>
    <row r="155" spans="1:20" s="1" customFormat="1" ht="16.5" customHeight="1" x14ac:dyDescent="0.2">
      <c r="A155" s="15">
        <v>126</v>
      </c>
      <c r="B155" s="23" t="s">
        <v>280</v>
      </c>
      <c r="C155" s="23" t="s">
        <v>36</v>
      </c>
      <c r="D155" s="23" t="s">
        <v>184</v>
      </c>
      <c r="E155" s="24" t="s">
        <v>39</v>
      </c>
      <c r="F155" s="103">
        <v>32500</v>
      </c>
      <c r="G155" s="71">
        <v>0</v>
      </c>
      <c r="H155" s="114">
        <f t="shared" si="82"/>
        <v>932.75</v>
      </c>
      <c r="I155" s="108">
        <f t="shared" si="83"/>
        <v>2307.5</v>
      </c>
      <c r="J155" s="141">
        <f t="shared" si="91"/>
        <v>357.5</v>
      </c>
      <c r="K155" s="115">
        <f t="shared" si="86"/>
        <v>988</v>
      </c>
      <c r="L155" s="108">
        <f t="shared" si="87"/>
        <v>2304.25</v>
      </c>
      <c r="M155" s="59">
        <v>0</v>
      </c>
      <c r="N155" s="20">
        <f t="shared" si="88"/>
        <v>1920.75</v>
      </c>
      <c r="O155" s="21">
        <f t="shared" si="89"/>
        <v>4969.25</v>
      </c>
      <c r="P155" s="27">
        <f t="shared" si="90"/>
        <v>30579.25</v>
      </c>
      <c r="Q155" s="4"/>
      <c r="R155" s="4"/>
      <c r="S155" s="4"/>
      <c r="T155" s="4"/>
    </row>
    <row r="156" spans="1:20" s="1" customFormat="1" ht="16.5" customHeight="1" x14ac:dyDescent="0.2">
      <c r="A156" s="22">
        <v>127</v>
      </c>
      <c r="B156" s="23" t="s">
        <v>278</v>
      </c>
      <c r="C156" s="23" t="s">
        <v>36</v>
      </c>
      <c r="D156" s="23" t="s">
        <v>184</v>
      </c>
      <c r="E156" s="24" t="s">
        <v>39</v>
      </c>
      <c r="F156" s="103">
        <v>29000</v>
      </c>
      <c r="G156" s="71">
        <v>0</v>
      </c>
      <c r="H156" s="114">
        <f t="shared" si="82"/>
        <v>832.3</v>
      </c>
      <c r="I156" s="108">
        <f t="shared" si="83"/>
        <v>2059</v>
      </c>
      <c r="J156" s="141">
        <f t="shared" si="91"/>
        <v>319.00000000000006</v>
      </c>
      <c r="K156" s="115">
        <f t="shared" si="86"/>
        <v>881.6</v>
      </c>
      <c r="L156" s="108">
        <f t="shared" si="87"/>
        <v>2056.1</v>
      </c>
      <c r="M156" s="26">
        <v>2063.2399999999998</v>
      </c>
      <c r="N156" s="20">
        <f t="shared" si="88"/>
        <v>3777.14</v>
      </c>
      <c r="O156" s="21">
        <f t="shared" si="89"/>
        <v>4434.1000000000004</v>
      </c>
      <c r="P156" s="27">
        <f t="shared" si="90"/>
        <v>25222.86</v>
      </c>
      <c r="Q156" s="4"/>
      <c r="R156" s="4"/>
      <c r="S156" s="4"/>
      <c r="T156" s="4"/>
    </row>
    <row r="157" spans="1:20" s="1" customFormat="1" ht="16.5" customHeight="1" x14ac:dyDescent="0.2">
      <c r="A157" s="15">
        <v>128</v>
      </c>
      <c r="B157" s="23" t="s">
        <v>273</v>
      </c>
      <c r="C157" s="23" t="s">
        <v>36</v>
      </c>
      <c r="D157" s="23" t="s">
        <v>184</v>
      </c>
      <c r="E157" s="24" t="s">
        <v>39</v>
      </c>
      <c r="F157" s="103">
        <v>29000</v>
      </c>
      <c r="G157" s="71">
        <v>0</v>
      </c>
      <c r="H157" s="114">
        <f t="shared" si="82"/>
        <v>832.3</v>
      </c>
      <c r="I157" s="108">
        <f t="shared" si="83"/>
        <v>2059</v>
      </c>
      <c r="J157" s="141">
        <f t="shared" si="91"/>
        <v>319.00000000000006</v>
      </c>
      <c r="K157" s="115">
        <f t="shared" si="86"/>
        <v>881.6</v>
      </c>
      <c r="L157" s="108">
        <f t="shared" si="87"/>
        <v>2056.1</v>
      </c>
      <c r="M157" s="44">
        <v>1031.6199999999999</v>
      </c>
      <c r="N157" s="20">
        <f t="shared" si="88"/>
        <v>2745.52</v>
      </c>
      <c r="O157" s="21">
        <f t="shared" si="89"/>
        <v>4434.1000000000004</v>
      </c>
      <c r="P157" s="27">
        <f t="shared" si="90"/>
        <v>26254.48</v>
      </c>
      <c r="Q157" s="4"/>
      <c r="R157" s="4"/>
      <c r="S157" s="4"/>
      <c r="T157" s="4"/>
    </row>
    <row r="158" spans="1:20" s="1" customFormat="1" ht="16.5" customHeight="1" x14ac:dyDescent="0.2">
      <c r="A158" s="15">
        <v>129</v>
      </c>
      <c r="B158" s="23" t="s">
        <v>271</v>
      </c>
      <c r="C158" s="23" t="s">
        <v>36</v>
      </c>
      <c r="D158" s="23" t="s">
        <v>184</v>
      </c>
      <c r="E158" s="24" t="s">
        <v>39</v>
      </c>
      <c r="F158" s="103">
        <v>29000</v>
      </c>
      <c r="G158" s="71">
        <v>0</v>
      </c>
      <c r="H158" s="114">
        <f t="shared" si="82"/>
        <v>832.3</v>
      </c>
      <c r="I158" s="108">
        <f t="shared" si="83"/>
        <v>2059</v>
      </c>
      <c r="J158" s="141">
        <f t="shared" si="91"/>
        <v>319.00000000000006</v>
      </c>
      <c r="K158" s="115">
        <f t="shared" si="86"/>
        <v>881.6</v>
      </c>
      <c r="L158" s="108">
        <f t="shared" si="87"/>
        <v>2056.1</v>
      </c>
      <c r="M158" s="44">
        <v>1031.6199999999999</v>
      </c>
      <c r="N158" s="20">
        <f t="shared" si="88"/>
        <v>2745.52</v>
      </c>
      <c r="O158" s="21">
        <f t="shared" si="89"/>
        <v>4434.1000000000004</v>
      </c>
      <c r="P158" s="27">
        <f t="shared" si="90"/>
        <v>26254.48</v>
      </c>
      <c r="Q158" s="4"/>
      <c r="R158" s="4"/>
      <c r="S158" s="4"/>
      <c r="T158" s="4"/>
    </row>
    <row r="159" spans="1:20" s="1" customFormat="1" ht="16.5" customHeight="1" x14ac:dyDescent="0.2">
      <c r="A159" s="22">
        <v>130</v>
      </c>
      <c r="B159" s="23" t="s">
        <v>269</v>
      </c>
      <c r="C159" s="23" t="s">
        <v>36</v>
      </c>
      <c r="D159" s="23" t="s">
        <v>186</v>
      </c>
      <c r="E159" s="24" t="s">
        <v>39</v>
      </c>
      <c r="F159" s="103">
        <v>29000</v>
      </c>
      <c r="G159" s="71">
        <v>0</v>
      </c>
      <c r="H159" s="114">
        <f t="shared" si="82"/>
        <v>832.3</v>
      </c>
      <c r="I159" s="108">
        <f t="shared" si="83"/>
        <v>2059</v>
      </c>
      <c r="J159" s="141">
        <f t="shared" si="91"/>
        <v>319.00000000000006</v>
      </c>
      <c r="K159" s="115">
        <f t="shared" si="86"/>
        <v>881.6</v>
      </c>
      <c r="L159" s="108">
        <f t="shared" si="87"/>
        <v>2056.1</v>
      </c>
      <c r="M159" s="44">
        <v>0</v>
      </c>
      <c r="N159" s="20">
        <f t="shared" si="88"/>
        <v>1713.9</v>
      </c>
      <c r="O159" s="21">
        <f t="shared" si="89"/>
        <v>4434.1000000000004</v>
      </c>
      <c r="P159" s="27">
        <f t="shared" si="90"/>
        <v>27286.1</v>
      </c>
      <c r="Q159" s="4"/>
      <c r="R159" s="4"/>
      <c r="S159" s="4"/>
      <c r="T159" s="4"/>
    </row>
    <row r="160" spans="1:20" s="1" customFormat="1" ht="16.5" customHeight="1" x14ac:dyDescent="0.2">
      <c r="A160" s="15">
        <v>131</v>
      </c>
      <c r="B160" s="29" t="s">
        <v>289</v>
      </c>
      <c r="C160" s="29" t="s">
        <v>36</v>
      </c>
      <c r="D160" s="29" t="s">
        <v>98</v>
      </c>
      <c r="E160" s="24" t="s">
        <v>39</v>
      </c>
      <c r="F160" s="103">
        <v>19500</v>
      </c>
      <c r="G160" s="89">
        <v>0</v>
      </c>
      <c r="H160" s="114">
        <f t="shared" si="82"/>
        <v>559.65</v>
      </c>
      <c r="I160" s="108">
        <f t="shared" si="83"/>
        <v>1384.5</v>
      </c>
      <c r="J160" s="141">
        <f t="shared" si="91"/>
        <v>214.5</v>
      </c>
      <c r="K160" s="115">
        <f t="shared" si="86"/>
        <v>592.79999999999995</v>
      </c>
      <c r="L160" s="108">
        <f t="shared" si="87"/>
        <v>1382.55</v>
      </c>
      <c r="M160" s="31">
        <v>0</v>
      </c>
      <c r="N160" s="32">
        <f t="shared" si="88"/>
        <v>1152.4499999999998</v>
      </c>
      <c r="O160" s="21">
        <f t="shared" si="89"/>
        <v>2981.55</v>
      </c>
      <c r="P160" s="27">
        <f t="shared" si="90"/>
        <v>18347.55</v>
      </c>
      <c r="Q160" s="4"/>
      <c r="R160" s="4"/>
      <c r="S160" s="4"/>
      <c r="T160" s="4"/>
    </row>
    <row r="161" spans="1:20" s="1" customFormat="1" ht="16.5" customHeight="1" thickBot="1" x14ac:dyDescent="0.25">
      <c r="A161" s="168" t="s">
        <v>290</v>
      </c>
      <c r="B161" s="169"/>
      <c r="C161" s="169"/>
      <c r="D161" s="169"/>
      <c r="E161" s="46"/>
      <c r="F161" s="123">
        <f>SUM(F131:F160)</f>
        <v>1601000</v>
      </c>
      <c r="G161" s="90">
        <f t="shared" ref="G161:P161" si="92">SUM(G131:G160)</f>
        <v>75385.12000000001</v>
      </c>
      <c r="H161" s="38">
        <f t="shared" si="92"/>
        <v>45948.700000000026</v>
      </c>
      <c r="I161" s="37">
        <f t="shared" si="92"/>
        <v>113671</v>
      </c>
      <c r="J161" s="142">
        <f t="shared" si="92"/>
        <v>13649.44</v>
      </c>
      <c r="K161" s="37">
        <f t="shared" si="92"/>
        <v>48617.499999999993</v>
      </c>
      <c r="L161" s="37">
        <f t="shared" si="92"/>
        <v>113387.53000000007</v>
      </c>
      <c r="M161" s="37">
        <f t="shared" si="92"/>
        <v>18569.159999999996</v>
      </c>
      <c r="N161" s="39">
        <f t="shared" si="92"/>
        <v>188520.47999999998</v>
      </c>
      <c r="O161" s="40">
        <f t="shared" si="92"/>
        <v>240707.97000000003</v>
      </c>
      <c r="P161" s="47">
        <f t="shared" si="92"/>
        <v>1412479.5200000005</v>
      </c>
      <c r="Q161" s="4"/>
      <c r="R161" s="4"/>
      <c r="S161" s="68"/>
      <c r="T161" s="4"/>
    </row>
    <row r="162" spans="1:20" s="1" customFormat="1" ht="22.5" customHeight="1" thickBot="1" x14ac:dyDescent="0.25">
      <c r="A162" s="163" t="s">
        <v>37</v>
      </c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5"/>
      <c r="Q162" s="4"/>
      <c r="R162" s="4"/>
      <c r="S162" s="4"/>
      <c r="T162" s="4"/>
    </row>
    <row r="163" spans="1:20" s="1" customFormat="1" ht="16.5" customHeight="1" x14ac:dyDescent="0.2">
      <c r="A163" s="15">
        <v>132</v>
      </c>
      <c r="B163" s="16" t="s">
        <v>209</v>
      </c>
      <c r="C163" s="16" t="s">
        <v>37</v>
      </c>
      <c r="D163" s="16" t="s">
        <v>210</v>
      </c>
      <c r="E163" s="17" t="s">
        <v>39</v>
      </c>
      <c r="F163" s="107">
        <v>282500</v>
      </c>
      <c r="G163" s="136">
        <v>56096.25</v>
      </c>
      <c r="H163" s="19">
        <v>6788.12</v>
      </c>
      <c r="I163" s="18">
        <v>16792.919999999998</v>
      </c>
      <c r="J163" s="140">
        <v>520.34</v>
      </c>
      <c r="K163" s="112">
        <v>3595.1</v>
      </c>
      <c r="L163" s="18">
        <v>8384.6299999999992</v>
      </c>
      <c r="M163" s="135">
        <v>2063.2399999999998</v>
      </c>
      <c r="N163" s="20">
        <f t="shared" ref="N163:N193" si="93">G163+H163+K163+M163</f>
        <v>68542.710000000006</v>
      </c>
      <c r="O163" s="21">
        <f t="shared" ref="O163:O193" si="94">I163+J163+L163</f>
        <v>25697.89</v>
      </c>
      <c r="P163" s="42">
        <f t="shared" ref="P163:P193" si="95">F163-N163</f>
        <v>213957.28999999998</v>
      </c>
      <c r="Q163" s="4"/>
      <c r="R163" s="4"/>
      <c r="S163" s="4"/>
      <c r="T163" s="4"/>
    </row>
    <row r="164" spans="1:20" s="1" customFormat="1" ht="16.5" customHeight="1" x14ac:dyDescent="0.2">
      <c r="A164" s="22">
        <v>133</v>
      </c>
      <c r="B164" s="23" t="s">
        <v>211</v>
      </c>
      <c r="C164" s="23" t="s">
        <v>37</v>
      </c>
      <c r="D164" s="23" t="s">
        <v>212</v>
      </c>
      <c r="E164" s="24" t="s">
        <v>39</v>
      </c>
      <c r="F164" s="103">
        <v>140500</v>
      </c>
      <c r="G164" s="104">
        <v>21800.98</v>
      </c>
      <c r="H164" s="114">
        <f t="shared" ref="H164" si="96">F164*2.87/100</f>
        <v>4032.35</v>
      </c>
      <c r="I164" s="108">
        <f t="shared" ref="I164" si="97">F164*7.1/100</f>
        <v>9975.5</v>
      </c>
      <c r="J164" s="144">
        <v>520.34</v>
      </c>
      <c r="K164" s="112">
        <v>3595.1</v>
      </c>
      <c r="L164" s="18">
        <v>8384.6299999999992</v>
      </c>
      <c r="M164" s="59">
        <v>0</v>
      </c>
      <c r="N164" s="20">
        <f t="shared" si="93"/>
        <v>29428.429999999997</v>
      </c>
      <c r="O164" s="21">
        <f t="shared" si="94"/>
        <v>18880.47</v>
      </c>
      <c r="P164" s="27">
        <f t="shared" si="95"/>
        <v>111071.57</v>
      </c>
      <c r="Q164" s="4"/>
      <c r="R164" s="4"/>
      <c r="S164" s="4"/>
      <c r="T164" s="4"/>
    </row>
    <row r="165" spans="1:20" s="1" customFormat="1" ht="16.5" customHeight="1" x14ac:dyDescent="0.2">
      <c r="A165" s="15">
        <v>134</v>
      </c>
      <c r="B165" s="23" t="s">
        <v>213</v>
      </c>
      <c r="C165" s="23" t="s">
        <v>37</v>
      </c>
      <c r="D165" s="23" t="s">
        <v>214</v>
      </c>
      <c r="E165" s="24" t="s">
        <v>39</v>
      </c>
      <c r="F165" s="103">
        <v>140500</v>
      </c>
      <c r="G165" s="104">
        <v>21801.01</v>
      </c>
      <c r="H165" s="114">
        <f t="shared" ref="H165:H193" si="98">F165*2.87/100</f>
        <v>4032.35</v>
      </c>
      <c r="I165" s="108">
        <f t="shared" ref="I165:I193" si="99">F165*7.1/100</f>
        <v>9975.5</v>
      </c>
      <c r="J165" s="144">
        <v>520.34</v>
      </c>
      <c r="K165" s="112">
        <v>3595.1</v>
      </c>
      <c r="L165" s="18">
        <v>8384.6299999999992</v>
      </c>
      <c r="M165" s="59">
        <v>0</v>
      </c>
      <c r="N165" s="20">
        <f t="shared" si="93"/>
        <v>29428.459999999995</v>
      </c>
      <c r="O165" s="21">
        <f t="shared" si="94"/>
        <v>18880.47</v>
      </c>
      <c r="P165" s="27">
        <f t="shared" si="95"/>
        <v>111071.54000000001</v>
      </c>
      <c r="Q165" s="4"/>
      <c r="R165" s="4"/>
      <c r="S165" s="4"/>
      <c r="T165" s="4"/>
    </row>
    <row r="166" spans="1:20" s="1" customFormat="1" ht="16.5" customHeight="1" x14ac:dyDescent="0.2">
      <c r="A166" s="15">
        <v>135</v>
      </c>
      <c r="B166" s="23" t="s">
        <v>215</v>
      </c>
      <c r="C166" s="23" t="s">
        <v>37</v>
      </c>
      <c r="D166" s="23" t="s">
        <v>216</v>
      </c>
      <c r="E166" s="24" t="s">
        <v>39</v>
      </c>
      <c r="F166" s="103">
        <v>140500</v>
      </c>
      <c r="G166" s="104">
        <v>21543.07</v>
      </c>
      <c r="H166" s="114">
        <f t="shared" si="98"/>
        <v>4032.35</v>
      </c>
      <c r="I166" s="108">
        <f t="shared" si="99"/>
        <v>9975.5</v>
      </c>
      <c r="J166" s="144">
        <v>520.34</v>
      </c>
      <c r="K166" s="112">
        <v>3595.1</v>
      </c>
      <c r="L166" s="18">
        <v>8384.6299999999992</v>
      </c>
      <c r="M166" s="44">
        <v>1031.6199999999999</v>
      </c>
      <c r="N166" s="20">
        <f t="shared" si="93"/>
        <v>30202.139999999996</v>
      </c>
      <c r="O166" s="21">
        <f t="shared" si="94"/>
        <v>18880.47</v>
      </c>
      <c r="P166" s="27">
        <f t="shared" si="95"/>
        <v>110297.86</v>
      </c>
      <c r="Q166" s="4"/>
      <c r="R166" s="4"/>
      <c r="S166" s="4"/>
      <c r="T166" s="4"/>
    </row>
    <row r="167" spans="1:20" s="1" customFormat="1" ht="16.5" customHeight="1" x14ac:dyDescent="0.2">
      <c r="A167" s="22">
        <v>136</v>
      </c>
      <c r="B167" s="23" t="s">
        <v>217</v>
      </c>
      <c r="C167" s="23" t="s">
        <v>37</v>
      </c>
      <c r="D167" s="23" t="s">
        <v>218</v>
      </c>
      <c r="E167" s="24" t="s">
        <v>39</v>
      </c>
      <c r="F167" s="103">
        <v>140500</v>
      </c>
      <c r="G167" s="104">
        <v>21801.01</v>
      </c>
      <c r="H167" s="114">
        <f t="shared" si="98"/>
        <v>4032.35</v>
      </c>
      <c r="I167" s="108">
        <f t="shared" si="99"/>
        <v>9975.5</v>
      </c>
      <c r="J167" s="144">
        <v>520.34</v>
      </c>
      <c r="K167" s="112">
        <v>3595.1</v>
      </c>
      <c r="L167" s="18">
        <v>8384.6299999999992</v>
      </c>
      <c r="M167" s="59">
        <v>0</v>
      </c>
      <c r="N167" s="20">
        <f t="shared" si="93"/>
        <v>29428.459999999995</v>
      </c>
      <c r="O167" s="21">
        <f t="shared" si="94"/>
        <v>18880.47</v>
      </c>
      <c r="P167" s="27">
        <f t="shared" si="95"/>
        <v>111071.54000000001</v>
      </c>
      <c r="Q167" s="4"/>
      <c r="R167" s="4"/>
      <c r="S167" s="4"/>
      <c r="T167" s="4"/>
    </row>
    <row r="168" spans="1:20" s="1" customFormat="1" ht="16.5" customHeight="1" x14ac:dyDescent="0.2">
      <c r="A168" s="15">
        <v>137</v>
      </c>
      <c r="B168" s="23" t="s">
        <v>236</v>
      </c>
      <c r="C168" s="23" t="s">
        <v>37</v>
      </c>
      <c r="D168" s="23" t="s">
        <v>237</v>
      </c>
      <c r="E168" s="24" t="s">
        <v>39</v>
      </c>
      <c r="F168" s="103">
        <v>130000</v>
      </c>
      <c r="G168" s="104">
        <v>19251.34</v>
      </c>
      <c r="H168" s="114">
        <f t="shared" si="98"/>
        <v>3731</v>
      </c>
      <c r="I168" s="108">
        <f t="shared" si="99"/>
        <v>9230</v>
      </c>
      <c r="J168" s="144">
        <v>520.34</v>
      </c>
      <c r="K168" s="112">
        <v>3595.1</v>
      </c>
      <c r="L168" s="18">
        <v>8384.6299999999992</v>
      </c>
      <c r="M168" s="59">
        <v>0</v>
      </c>
      <c r="N168" s="34">
        <f t="shared" si="93"/>
        <v>26577.439999999999</v>
      </c>
      <c r="O168" s="21">
        <f t="shared" si="94"/>
        <v>18134.97</v>
      </c>
      <c r="P168" s="27">
        <f t="shared" si="95"/>
        <v>103422.56</v>
      </c>
      <c r="Q168" s="4"/>
      <c r="R168" s="4"/>
      <c r="S168" s="4"/>
      <c r="T168" s="4"/>
    </row>
    <row r="169" spans="1:20" s="1" customFormat="1" ht="16.5" customHeight="1" x14ac:dyDescent="0.2">
      <c r="A169" s="15">
        <v>138</v>
      </c>
      <c r="B169" s="29" t="s">
        <v>253</v>
      </c>
      <c r="C169" s="29" t="s">
        <v>37</v>
      </c>
      <c r="D169" s="29" t="s">
        <v>254</v>
      </c>
      <c r="E169" s="24" t="s">
        <v>39</v>
      </c>
      <c r="F169" s="103">
        <v>97500</v>
      </c>
      <c r="G169" s="104">
        <v>11517.31</v>
      </c>
      <c r="H169" s="114">
        <f t="shared" si="98"/>
        <v>2798.25</v>
      </c>
      <c r="I169" s="108">
        <f t="shared" si="99"/>
        <v>6922.5</v>
      </c>
      <c r="J169" s="144">
        <v>520.34</v>
      </c>
      <c r="K169" s="115">
        <f t="shared" ref="K169:K193" si="100">F169*3.04/100</f>
        <v>2964</v>
      </c>
      <c r="L169" s="108">
        <f t="shared" ref="L169:L193" si="101">F169*7.09/100</f>
        <v>6912.75</v>
      </c>
      <c r="M169" s="59">
        <v>0</v>
      </c>
      <c r="N169" s="34">
        <f t="shared" si="93"/>
        <v>17279.559999999998</v>
      </c>
      <c r="O169" s="21">
        <f t="shared" si="94"/>
        <v>14355.59</v>
      </c>
      <c r="P169" s="27">
        <f t="shared" si="95"/>
        <v>80220.44</v>
      </c>
      <c r="Q169" s="4"/>
      <c r="R169" s="4"/>
      <c r="S169" s="4"/>
      <c r="T169" s="4"/>
    </row>
    <row r="170" spans="1:20" s="1" customFormat="1" ht="16.5" customHeight="1" x14ac:dyDescent="0.2">
      <c r="A170" s="22">
        <v>139</v>
      </c>
      <c r="B170" s="23" t="s">
        <v>243</v>
      </c>
      <c r="C170" s="23" t="s">
        <v>37</v>
      </c>
      <c r="D170" s="23" t="s">
        <v>244</v>
      </c>
      <c r="E170" s="24" t="s">
        <v>39</v>
      </c>
      <c r="F170" s="103">
        <v>97500</v>
      </c>
      <c r="G170" s="104">
        <v>11259.39</v>
      </c>
      <c r="H170" s="114">
        <f t="shared" si="98"/>
        <v>2798.25</v>
      </c>
      <c r="I170" s="108">
        <f t="shared" si="99"/>
        <v>6922.5</v>
      </c>
      <c r="J170" s="144">
        <v>520.34</v>
      </c>
      <c r="K170" s="115">
        <f t="shared" si="100"/>
        <v>2964</v>
      </c>
      <c r="L170" s="108">
        <f t="shared" si="101"/>
        <v>6912.75</v>
      </c>
      <c r="M170" s="44">
        <v>1031.6199999999999</v>
      </c>
      <c r="N170" s="34">
        <f t="shared" si="93"/>
        <v>18053.259999999998</v>
      </c>
      <c r="O170" s="21">
        <f t="shared" si="94"/>
        <v>14355.59</v>
      </c>
      <c r="P170" s="27">
        <f t="shared" si="95"/>
        <v>79446.740000000005</v>
      </c>
      <c r="Q170" s="4"/>
      <c r="R170" s="4"/>
      <c r="S170" s="4"/>
      <c r="T170" s="4"/>
    </row>
    <row r="171" spans="1:20" s="1" customFormat="1" ht="16.5" customHeight="1" x14ac:dyDescent="0.2">
      <c r="A171" s="15">
        <v>140</v>
      </c>
      <c r="B171" s="23" t="s">
        <v>238</v>
      </c>
      <c r="C171" s="23" t="s">
        <v>37</v>
      </c>
      <c r="D171" s="23" t="s">
        <v>239</v>
      </c>
      <c r="E171" s="24" t="s">
        <v>52</v>
      </c>
      <c r="F171" s="103">
        <v>97500</v>
      </c>
      <c r="G171" s="104">
        <v>11517.31</v>
      </c>
      <c r="H171" s="114">
        <f t="shared" si="98"/>
        <v>2798.25</v>
      </c>
      <c r="I171" s="108">
        <f t="shared" si="99"/>
        <v>6922.5</v>
      </c>
      <c r="J171" s="144">
        <v>520.34</v>
      </c>
      <c r="K171" s="115">
        <f t="shared" si="100"/>
        <v>2964</v>
      </c>
      <c r="L171" s="108">
        <f t="shared" si="101"/>
        <v>6912.75</v>
      </c>
      <c r="M171" s="59">
        <v>0</v>
      </c>
      <c r="N171" s="34">
        <f t="shared" si="93"/>
        <v>17279.559999999998</v>
      </c>
      <c r="O171" s="21">
        <f t="shared" si="94"/>
        <v>14355.59</v>
      </c>
      <c r="P171" s="27">
        <f t="shared" si="95"/>
        <v>80220.44</v>
      </c>
      <c r="Q171" s="4"/>
      <c r="R171" s="4"/>
      <c r="S171" s="4"/>
      <c r="T171" s="4"/>
    </row>
    <row r="172" spans="1:20" s="1" customFormat="1" ht="16.5" customHeight="1" x14ac:dyDescent="0.2">
      <c r="A172" s="15">
        <v>141</v>
      </c>
      <c r="B172" s="23" t="s">
        <v>232</v>
      </c>
      <c r="C172" s="23" t="s">
        <v>37</v>
      </c>
      <c r="D172" s="23" t="s">
        <v>233</v>
      </c>
      <c r="E172" s="24" t="s">
        <v>39</v>
      </c>
      <c r="F172" s="103">
        <v>92000</v>
      </c>
      <c r="G172" s="104">
        <v>10223.57</v>
      </c>
      <c r="H172" s="114">
        <f t="shared" si="98"/>
        <v>2640.4</v>
      </c>
      <c r="I172" s="108">
        <f t="shared" si="99"/>
        <v>6532</v>
      </c>
      <c r="J172" s="144">
        <v>520.34</v>
      </c>
      <c r="K172" s="115">
        <f t="shared" si="100"/>
        <v>2796.8</v>
      </c>
      <c r="L172" s="108">
        <f t="shared" si="101"/>
        <v>6522.8</v>
      </c>
      <c r="M172" s="59">
        <v>0</v>
      </c>
      <c r="N172" s="34">
        <f t="shared" si="93"/>
        <v>15660.77</v>
      </c>
      <c r="O172" s="21">
        <f t="shared" si="94"/>
        <v>13575.14</v>
      </c>
      <c r="P172" s="27">
        <f t="shared" si="95"/>
        <v>76339.23</v>
      </c>
      <c r="Q172" s="4"/>
      <c r="R172" s="4"/>
      <c r="S172" s="4"/>
      <c r="T172" s="4"/>
    </row>
    <row r="173" spans="1:20" s="1" customFormat="1" ht="16.5" customHeight="1" x14ac:dyDescent="0.2">
      <c r="A173" s="22">
        <v>142</v>
      </c>
      <c r="B173" s="23" t="s">
        <v>230</v>
      </c>
      <c r="C173" s="23" t="s">
        <v>37</v>
      </c>
      <c r="D173" s="23" t="s">
        <v>231</v>
      </c>
      <c r="E173" s="24" t="s">
        <v>39</v>
      </c>
      <c r="F173" s="103">
        <v>86500</v>
      </c>
      <c r="G173" s="104">
        <v>8929.83</v>
      </c>
      <c r="H173" s="114">
        <f t="shared" si="98"/>
        <v>2482.5500000000002</v>
      </c>
      <c r="I173" s="108">
        <f t="shared" si="99"/>
        <v>6141.5</v>
      </c>
      <c r="J173" s="144">
        <v>520.34</v>
      </c>
      <c r="K173" s="115">
        <f t="shared" si="100"/>
        <v>2629.6</v>
      </c>
      <c r="L173" s="108">
        <f t="shared" si="101"/>
        <v>6132.85</v>
      </c>
      <c r="M173" s="59">
        <v>0</v>
      </c>
      <c r="N173" s="34">
        <f t="shared" si="93"/>
        <v>14041.980000000001</v>
      </c>
      <c r="O173" s="21">
        <f t="shared" si="94"/>
        <v>12794.69</v>
      </c>
      <c r="P173" s="27">
        <f t="shared" si="95"/>
        <v>72458.02</v>
      </c>
      <c r="Q173" s="4"/>
      <c r="R173" s="4"/>
      <c r="S173" s="69"/>
      <c r="T173" s="4"/>
    </row>
    <row r="174" spans="1:20" s="1" customFormat="1" ht="16.5" customHeight="1" x14ac:dyDescent="0.2">
      <c r="A174" s="15">
        <v>143</v>
      </c>
      <c r="B174" s="23" t="s">
        <v>240</v>
      </c>
      <c r="C174" s="23" t="s">
        <v>37</v>
      </c>
      <c r="D174" s="23" t="s">
        <v>241</v>
      </c>
      <c r="E174" s="24" t="s">
        <v>39</v>
      </c>
      <c r="F174" s="103">
        <v>76000</v>
      </c>
      <c r="G174" s="104">
        <v>6291.23</v>
      </c>
      <c r="H174" s="114">
        <f t="shared" si="98"/>
        <v>2181.1999999999998</v>
      </c>
      <c r="I174" s="108">
        <f t="shared" si="99"/>
        <v>5396</v>
      </c>
      <c r="J174" s="144">
        <v>520.34</v>
      </c>
      <c r="K174" s="115">
        <f t="shared" si="100"/>
        <v>2310.4</v>
      </c>
      <c r="L174" s="108">
        <f t="shared" si="101"/>
        <v>5388.4</v>
      </c>
      <c r="M174" s="44">
        <v>1031.6199999999999</v>
      </c>
      <c r="N174" s="34">
        <f t="shared" si="93"/>
        <v>11814.45</v>
      </c>
      <c r="O174" s="21">
        <f t="shared" si="94"/>
        <v>11304.74</v>
      </c>
      <c r="P174" s="27">
        <f t="shared" si="95"/>
        <v>64185.55</v>
      </c>
      <c r="Q174" s="4"/>
      <c r="R174" s="4"/>
      <c r="S174" s="4"/>
      <c r="T174" s="4"/>
    </row>
    <row r="175" spans="1:20" s="1" customFormat="1" ht="16.5" customHeight="1" x14ac:dyDescent="0.2">
      <c r="A175" s="15">
        <v>144</v>
      </c>
      <c r="B175" s="23" t="s">
        <v>220</v>
      </c>
      <c r="C175" s="23" t="s">
        <v>37</v>
      </c>
      <c r="D175" s="23" t="s">
        <v>221</v>
      </c>
      <c r="E175" s="24" t="s">
        <v>39</v>
      </c>
      <c r="F175" s="103">
        <v>71500</v>
      </c>
      <c r="G175" s="104">
        <v>5650.75</v>
      </c>
      <c r="H175" s="114">
        <f t="shared" si="98"/>
        <v>2052.0500000000002</v>
      </c>
      <c r="I175" s="108">
        <f t="shared" si="99"/>
        <v>5076.5</v>
      </c>
      <c r="J175" s="144">
        <v>520.34</v>
      </c>
      <c r="K175" s="115">
        <f t="shared" si="100"/>
        <v>2173.6</v>
      </c>
      <c r="L175" s="108">
        <f t="shared" si="101"/>
        <v>5069.3500000000004</v>
      </c>
      <c r="M175" s="59">
        <v>0</v>
      </c>
      <c r="N175" s="34">
        <f t="shared" si="93"/>
        <v>9876.4</v>
      </c>
      <c r="O175" s="21">
        <f t="shared" si="94"/>
        <v>10666.19</v>
      </c>
      <c r="P175" s="27">
        <f t="shared" si="95"/>
        <v>61623.6</v>
      </c>
      <c r="Q175" s="4"/>
      <c r="R175" s="4"/>
      <c r="S175" s="4"/>
      <c r="T175" s="4"/>
    </row>
    <row r="176" spans="1:20" s="1" customFormat="1" ht="16.5" customHeight="1" x14ac:dyDescent="0.2">
      <c r="A176" s="22">
        <v>145</v>
      </c>
      <c r="B176" s="23" t="s">
        <v>247</v>
      </c>
      <c r="C176" s="23" t="s">
        <v>37</v>
      </c>
      <c r="D176" s="23" t="s">
        <v>221</v>
      </c>
      <c r="E176" s="24" t="s">
        <v>39</v>
      </c>
      <c r="F176" s="103">
        <v>65000</v>
      </c>
      <c r="G176" s="104">
        <v>0</v>
      </c>
      <c r="H176" s="114">
        <f t="shared" si="98"/>
        <v>1865.5</v>
      </c>
      <c r="I176" s="108">
        <f t="shared" si="99"/>
        <v>4615</v>
      </c>
      <c r="J176" s="144">
        <v>520.34</v>
      </c>
      <c r="K176" s="115">
        <f t="shared" si="100"/>
        <v>1976</v>
      </c>
      <c r="L176" s="108">
        <f t="shared" si="101"/>
        <v>4608.5</v>
      </c>
      <c r="M176" s="26">
        <v>2063.2399999999998</v>
      </c>
      <c r="N176" s="20">
        <f t="shared" si="93"/>
        <v>5904.74</v>
      </c>
      <c r="O176" s="21">
        <f t="shared" si="94"/>
        <v>9743.84</v>
      </c>
      <c r="P176" s="27">
        <f t="shared" si="95"/>
        <v>59095.26</v>
      </c>
      <c r="Q176" s="4"/>
      <c r="R176" s="4"/>
      <c r="S176" s="4"/>
      <c r="T176" s="4"/>
    </row>
    <row r="177" spans="1:20" s="1" customFormat="1" ht="16.5" customHeight="1" x14ac:dyDescent="0.2">
      <c r="A177" s="15">
        <v>146</v>
      </c>
      <c r="B177" s="99" t="s">
        <v>322</v>
      </c>
      <c r="C177" s="23" t="s">
        <v>37</v>
      </c>
      <c r="D177" s="23" t="s">
        <v>221</v>
      </c>
      <c r="E177" s="24" t="s">
        <v>39</v>
      </c>
      <c r="F177" s="103">
        <v>65000</v>
      </c>
      <c r="G177" s="104">
        <v>4427.58</v>
      </c>
      <c r="H177" s="114">
        <f t="shared" si="98"/>
        <v>1865.5</v>
      </c>
      <c r="I177" s="108">
        <f t="shared" si="99"/>
        <v>4615</v>
      </c>
      <c r="J177" s="144">
        <v>520.34</v>
      </c>
      <c r="K177" s="115">
        <f t="shared" si="100"/>
        <v>1976</v>
      </c>
      <c r="L177" s="108">
        <f t="shared" si="101"/>
        <v>4608.5</v>
      </c>
      <c r="M177" s="26">
        <v>0</v>
      </c>
      <c r="N177" s="20">
        <f t="shared" ref="N177" si="102">G177+H177+K177+M177</f>
        <v>8269.08</v>
      </c>
      <c r="O177" s="21">
        <f t="shared" ref="O177" si="103">I177+J177+L177</f>
        <v>9743.84</v>
      </c>
      <c r="P177" s="27">
        <f t="shared" ref="P177" si="104">F177-N177</f>
        <v>56730.92</v>
      </c>
      <c r="Q177" s="4"/>
      <c r="R177" s="4"/>
      <c r="S177" s="4"/>
      <c r="T177" s="4"/>
    </row>
    <row r="178" spans="1:20" s="1" customFormat="1" ht="16.5" customHeight="1" x14ac:dyDescent="0.2">
      <c r="A178" s="15">
        <v>147</v>
      </c>
      <c r="B178" s="23" t="s">
        <v>245</v>
      </c>
      <c r="C178" s="23" t="s">
        <v>37</v>
      </c>
      <c r="D178" s="23" t="s">
        <v>235</v>
      </c>
      <c r="E178" s="24" t="s">
        <v>39</v>
      </c>
      <c r="F178" s="103">
        <v>65000</v>
      </c>
      <c r="G178" s="104">
        <v>0</v>
      </c>
      <c r="H178" s="114">
        <f t="shared" si="98"/>
        <v>1865.5</v>
      </c>
      <c r="I178" s="108">
        <f t="shared" si="99"/>
        <v>4615</v>
      </c>
      <c r="J178" s="144">
        <v>520.34</v>
      </c>
      <c r="K178" s="115">
        <f t="shared" si="100"/>
        <v>1976</v>
      </c>
      <c r="L178" s="108">
        <f t="shared" si="101"/>
        <v>4608.5</v>
      </c>
      <c r="M178" s="44">
        <v>1031.6199999999999</v>
      </c>
      <c r="N178" s="20">
        <f>G178+H178+K178+M178</f>
        <v>4873.12</v>
      </c>
      <c r="O178" s="21">
        <f>I178+J178+L178</f>
        <v>9743.84</v>
      </c>
      <c r="P178" s="27">
        <f>F178-N178</f>
        <v>60126.879999999997</v>
      </c>
      <c r="Q178" s="4"/>
      <c r="R178" s="4"/>
      <c r="S178" s="4"/>
      <c r="T178" s="4"/>
    </row>
    <row r="179" spans="1:20" s="1" customFormat="1" ht="15.75" customHeight="1" x14ac:dyDescent="0.2">
      <c r="A179" s="22">
        <v>148</v>
      </c>
      <c r="B179" s="153" t="s">
        <v>327</v>
      </c>
      <c r="C179" s="23" t="s">
        <v>37</v>
      </c>
      <c r="D179" s="154" t="s">
        <v>221</v>
      </c>
      <c r="E179" s="24" t="s">
        <v>39</v>
      </c>
      <c r="F179" s="103">
        <v>62833.33</v>
      </c>
      <c r="G179" s="156">
        <v>4019.85</v>
      </c>
      <c r="H179" s="157">
        <f t="shared" ref="H179:H181" si="105">F179*2.87/100</f>
        <v>1803.3165710000001</v>
      </c>
      <c r="I179" s="118">
        <f t="shared" ref="I179:I181" si="106">F179*7.1/100</f>
        <v>4461.1664300000002</v>
      </c>
      <c r="J179" s="144">
        <v>520.34</v>
      </c>
      <c r="K179" s="115">
        <f t="shared" ref="K179:K181" si="107">F179*3.04/100</f>
        <v>1910.1332320000001</v>
      </c>
      <c r="L179" s="118">
        <f t="shared" ref="L179:L181" si="108">F179*7.09/100</f>
        <v>4454.8830969999999</v>
      </c>
      <c r="M179" s="44">
        <v>0</v>
      </c>
      <c r="N179" s="20">
        <f t="shared" ref="N179:N181" si="109">G179+H179+K179+M179</f>
        <v>7733.2998029999999</v>
      </c>
      <c r="O179" s="21">
        <f t="shared" ref="O179:O181" si="110">I179+J179+L179</f>
        <v>9436.3895269999994</v>
      </c>
      <c r="P179" s="27">
        <f t="shared" ref="P179:P181" si="111">F179-N179</f>
        <v>55100.030197</v>
      </c>
      <c r="Q179" s="4"/>
      <c r="R179" s="4"/>
      <c r="S179" s="4"/>
      <c r="T179" s="4"/>
    </row>
    <row r="180" spans="1:20" s="1" customFormat="1" ht="16.5" customHeight="1" x14ac:dyDescent="0.2">
      <c r="A180" s="15">
        <v>149</v>
      </c>
      <c r="B180" s="153" t="s">
        <v>328</v>
      </c>
      <c r="C180" s="23" t="s">
        <v>37</v>
      </c>
      <c r="D180" s="154" t="s">
        <v>330</v>
      </c>
      <c r="E180" s="24" t="s">
        <v>39</v>
      </c>
      <c r="F180" s="103">
        <v>62833.33</v>
      </c>
      <c r="G180" s="156">
        <v>4019.85</v>
      </c>
      <c r="H180" s="157">
        <f t="shared" si="105"/>
        <v>1803.3165710000001</v>
      </c>
      <c r="I180" s="118">
        <f t="shared" si="106"/>
        <v>4461.1664300000002</v>
      </c>
      <c r="J180" s="144">
        <v>520.34</v>
      </c>
      <c r="K180" s="115">
        <f t="shared" si="107"/>
        <v>1910.1332320000001</v>
      </c>
      <c r="L180" s="118">
        <f t="shared" si="108"/>
        <v>4454.8830969999999</v>
      </c>
      <c r="M180" s="44">
        <v>0</v>
      </c>
      <c r="N180" s="20">
        <f t="shared" si="109"/>
        <v>7733.2998029999999</v>
      </c>
      <c r="O180" s="21">
        <f t="shared" si="110"/>
        <v>9436.3895269999994</v>
      </c>
      <c r="P180" s="27">
        <f t="shared" si="111"/>
        <v>55100.030197</v>
      </c>
      <c r="Q180" s="4"/>
      <c r="R180" s="4"/>
      <c r="S180" s="4"/>
      <c r="T180" s="4"/>
    </row>
    <row r="181" spans="1:20" s="1" customFormat="1" ht="16.5" customHeight="1" x14ac:dyDescent="0.2">
      <c r="A181" s="15">
        <v>150</v>
      </c>
      <c r="B181" s="153" t="s">
        <v>329</v>
      </c>
      <c r="C181" s="23" t="s">
        <v>37</v>
      </c>
      <c r="D181" s="154" t="s">
        <v>330</v>
      </c>
      <c r="E181" s="24" t="s">
        <v>39</v>
      </c>
      <c r="F181" s="103">
        <v>62833.33</v>
      </c>
      <c r="G181" s="156">
        <v>4019.85</v>
      </c>
      <c r="H181" s="157">
        <f t="shared" si="105"/>
        <v>1803.3165710000001</v>
      </c>
      <c r="I181" s="118">
        <f t="shared" si="106"/>
        <v>4461.1664300000002</v>
      </c>
      <c r="J181" s="144">
        <v>520.34</v>
      </c>
      <c r="K181" s="115">
        <f t="shared" si="107"/>
        <v>1910.1332320000001</v>
      </c>
      <c r="L181" s="118">
        <f t="shared" si="108"/>
        <v>4454.8830969999999</v>
      </c>
      <c r="M181" s="44">
        <v>0</v>
      </c>
      <c r="N181" s="20">
        <f t="shared" si="109"/>
        <v>7733.2998029999999</v>
      </c>
      <c r="O181" s="21">
        <f t="shared" si="110"/>
        <v>9436.3895269999994</v>
      </c>
      <c r="P181" s="27">
        <f t="shared" si="111"/>
        <v>55100.030197</v>
      </c>
      <c r="Q181" s="4"/>
      <c r="R181" s="4"/>
      <c r="S181" s="4"/>
      <c r="T181" s="4"/>
    </row>
    <row r="182" spans="1:20" s="1" customFormat="1" ht="16.5" customHeight="1" x14ac:dyDescent="0.2">
      <c r="A182" s="22">
        <v>151</v>
      </c>
      <c r="B182" s="23" t="s">
        <v>251</v>
      </c>
      <c r="C182" s="23" t="s">
        <v>37</v>
      </c>
      <c r="D182" s="151" t="s">
        <v>252</v>
      </c>
      <c r="E182" s="24" t="s">
        <v>52</v>
      </c>
      <c r="F182" s="103">
        <v>61500</v>
      </c>
      <c r="G182" s="104">
        <v>3768.95</v>
      </c>
      <c r="H182" s="114">
        <f t="shared" si="98"/>
        <v>1765.05</v>
      </c>
      <c r="I182" s="118">
        <f t="shared" si="99"/>
        <v>4366.5</v>
      </c>
      <c r="J182" s="144">
        <v>520.34</v>
      </c>
      <c r="K182" s="115">
        <f t="shared" si="100"/>
        <v>1869.6</v>
      </c>
      <c r="L182" s="118">
        <f t="shared" si="101"/>
        <v>4360.3500000000004</v>
      </c>
      <c r="M182" s="59">
        <v>0</v>
      </c>
      <c r="N182" s="20">
        <f t="shared" si="93"/>
        <v>7403.6</v>
      </c>
      <c r="O182" s="21">
        <f t="shared" si="94"/>
        <v>9247.19</v>
      </c>
      <c r="P182" s="27">
        <f t="shared" si="95"/>
        <v>54096.4</v>
      </c>
      <c r="Q182" s="4"/>
      <c r="R182" s="4"/>
      <c r="S182" s="4"/>
      <c r="T182" s="4"/>
    </row>
    <row r="183" spans="1:20" s="1" customFormat="1" ht="16.5" customHeight="1" x14ac:dyDescent="0.2">
      <c r="A183" s="15">
        <v>152</v>
      </c>
      <c r="B183" s="23" t="s">
        <v>228</v>
      </c>
      <c r="C183" s="23" t="s">
        <v>37</v>
      </c>
      <c r="D183" s="151" t="s">
        <v>229</v>
      </c>
      <c r="E183" s="24" t="s">
        <v>52</v>
      </c>
      <c r="F183" s="103">
        <v>59500</v>
      </c>
      <c r="G183" s="104">
        <v>3392.59</v>
      </c>
      <c r="H183" s="114">
        <f t="shared" si="98"/>
        <v>1707.65</v>
      </c>
      <c r="I183" s="108">
        <f t="shared" si="99"/>
        <v>4224.5</v>
      </c>
      <c r="J183" s="144">
        <v>520.34</v>
      </c>
      <c r="K183" s="115">
        <f t="shared" si="100"/>
        <v>1808.8</v>
      </c>
      <c r="L183" s="108">
        <f t="shared" si="101"/>
        <v>4218.55</v>
      </c>
      <c r="M183" s="59">
        <v>0</v>
      </c>
      <c r="N183" s="20">
        <f t="shared" si="93"/>
        <v>6909.04</v>
      </c>
      <c r="O183" s="21">
        <f t="shared" si="94"/>
        <v>8963.39</v>
      </c>
      <c r="P183" s="27">
        <f t="shared" si="95"/>
        <v>52590.96</v>
      </c>
      <c r="Q183" s="4"/>
      <c r="R183" s="4"/>
      <c r="S183" s="4"/>
      <c r="T183" s="4"/>
    </row>
    <row r="184" spans="1:20" s="1" customFormat="1" ht="16.5" customHeight="1" x14ac:dyDescent="0.2">
      <c r="A184" s="15">
        <v>153</v>
      </c>
      <c r="B184" s="23" t="s">
        <v>226</v>
      </c>
      <c r="C184" s="23" t="s">
        <v>37</v>
      </c>
      <c r="D184" s="153" t="s">
        <v>306</v>
      </c>
      <c r="E184" s="24" t="s">
        <v>52</v>
      </c>
      <c r="F184" s="103">
        <v>57000</v>
      </c>
      <c r="G184" s="104">
        <v>0</v>
      </c>
      <c r="H184" s="114">
        <f t="shared" si="98"/>
        <v>1635.9</v>
      </c>
      <c r="I184" s="108">
        <f t="shared" si="99"/>
        <v>4047</v>
      </c>
      <c r="J184" s="144">
        <v>520.34</v>
      </c>
      <c r="K184" s="115">
        <f t="shared" si="100"/>
        <v>1732.8</v>
      </c>
      <c r="L184" s="108">
        <f t="shared" si="101"/>
        <v>4041.3</v>
      </c>
      <c r="M184" s="59">
        <v>0</v>
      </c>
      <c r="N184" s="20">
        <f t="shared" si="93"/>
        <v>3368.7</v>
      </c>
      <c r="O184" s="21">
        <f t="shared" si="94"/>
        <v>8608.64</v>
      </c>
      <c r="P184" s="27">
        <f t="shared" si="95"/>
        <v>53631.3</v>
      </c>
      <c r="Q184" s="4"/>
      <c r="R184" s="4"/>
      <c r="S184" s="4"/>
      <c r="T184" s="4"/>
    </row>
    <row r="185" spans="1:20" s="1" customFormat="1" ht="16.5" customHeight="1" x14ac:dyDescent="0.2">
      <c r="A185" s="22">
        <v>154</v>
      </c>
      <c r="B185" s="23" t="s">
        <v>234</v>
      </c>
      <c r="C185" s="23" t="s">
        <v>37</v>
      </c>
      <c r="D185" s="23" t="s">
        <v>296</v>
      </c>
      <c r="E185" s="24" t="s">
        <v>39</v>
      </c>
      <c r="F185" s="103">
        <v>49000</v>
      </c>
      <c r="G185" s="104">
        <v>1712.87</v>
      </c>
      <c r="H185" s="114">
        <f t="shared" si="98"/>
        <v>1406.3</v>
      </c>
      <c r="I185" s="108">
        <f t="shared" si="99"/>
        <v>3479</v>
      </c>
      <c r="J185" s="144">
        <v>520.34</v>
      </c>
      <c r="K185" s="115">
        <f t="shared" si="100"/>
        <v>1489.6</v>
      </c>
      <c r="L185" s="108">
        <f t="shared" si="101"/>
        <v>3474.1</v>
      </c>
      <c r="M185" s="59">
        <v>0</v>
      </c>
      <c r="N185" s="20">
        <f t="shared" si="93"/>
        <v>4608.7700000000004</v>
      </c>
      <c r="O185" s="21">
        <f t="shared" si="94"/>
        <v>7473.4400000000005</v>
      </c>
      <c r="P185" s="27">
        <f t="shared" si="95"/>
        <v>44391.229999999996</v>
      </c>
      <c r="Q185" s="4"/>
      <c r="R185" s="4"/>
      <c r="S185" s="33"/>
      <c r="T185" s="4"/>
    </row>
    <row r="186" spans="1:20" s="1" customFormat="1" ht="16.5" customHeight="1" x14ac:dyDescent="0.2">
      <c r="A186" s="15">
        <v>155</v>
      </c>
      <c r="B186" s="23" t="s">
        <v>222</v>
      </c>
      <c r="C186" s="23" t="s">
        <v>37</v>
      </c>
      <c r="D186" s="23" t="s">
        <v>223</v>
      </c>
      <c r="E186" s="24" t="s">
        <v>39</v>
      </c>
      <c r="F186" s="103">
        <v>47500</v>
      </c>
      <c r="G186" s="104">
        <v>0</v>
      </c>
      <c r="H186" s="114">
        <f t="shared" si="98"/>
        <v>1363.25</v>
      </c>
      <c r="I186" s="108">
        <f t="shared" si="99"/>
        <v>3372.5</v>
      </c>
      <c r="J186" s="141">
        <f t="shared" ref="J186:J193" si="112">F186*1.1/100</f>
        <v>522.50000000000011</v>
      </c>
      <c r="K186" s="115">
        <f t="shared" si="100"/>
        <v>1444</v>
      </c>
      <c r="L186" s="108">
        <f t="shared" si="101"/>
        <v>3367.75</v>
      </c>
      <c r="M186" s="59">
        <v>0</v>
      </c>
      <c r="N186" s="20">
        <f t="shared" si="93"/>
        <v>2807.25</v>
      </c>
      <c r="O186" s="21">
        <f t="shared" si="94"/>
        <v>7262.75</v>
      </c>
      <c r="P186" s="27">
        <f t="shared" si="95"/>
        <v>44692.75</v>
      </c>
      <c r="Q186" s="4"/>
      <c r="R186" s="4"/>
      <c r="S186" s="4"/>
      <c r="T186" s="4"/>
    </row>
    <row r="187" spans="1:20" s="1" customFormat="1" ht="16.5" customHeight="1" x14ac:dyDescent="0.2">
      <c r="A187" s="15">
        <v>156</v>
      </c>
      <c r="B187" s="23" t="s">
        <v>219</v>
      </c>
      <c r="C187" s="23" t="s">
        <v>37</v>
      </c>
      <c r="D187" s="23" t="s">
        <v>305</v>
      </c>
      <c r="E187" s="24" t="s">
        <v>39</v>
      </c>
      <c r="F187" s="103">
        <v>45000</v>
      </c>
      <c r="G187" s="104">
        <v>0</v>
      </c>
      <c r="H187" s="114">
        <f t="shared" si="98"/>
        <v>1291.5</v>
      </c>
      <c r="I187" s="108">
        <f t="shared" si="99"/>
        <v>3195</v>
      </c>
      <c r="J187" s="141">
        <f t="shared" si="112"/>
        <v>495.00000000000006</v>
      </c>
      <c r="K187" s="115">
        <f t="shared" si="100"/>
        <v>1368</v>
      </c>
      <c r="L187" s="108">
        <f t="shared" si="101"/>
        <v>3190.5</v>
      </c>
      <c r="M187" s="59">
        <v>0</v>
      </c>
      <c r="N187" s="20">
        <f t="shared" si="93"/>
        <v>2659.5</v>
      </c>
      <c r="O187" s="21">
        <f t="shared" si="94"/>
        <v>6880.5</v>
      </c>
      <c r="P187" s="27">
        <f t="shared" si="95"/>
        <v>42340.5</v>
      </c>
      <c r="Q187" s="4"/>
      <c r="R187" s="4"/>
      <c r="S187" s="4"/>
      <c r="T187" s="4"/>
    </row>
    <row r="188" spans="1:20" s="1" customFormat="1" ht="16.5" customHeight="1" x14ac:dyDescent="0.2">
      <c r="A188" s="22">
        <v>157</v>
      </c>
      <c r="B188" s="23" t="s">
        <v>246</v>
      </c>
      <c r="C188" s="23" t="s">
        <v>37</v>
      </c>
      <c r="D188" s="23" t="s">
        <v>305</v>
      </c>
      <c r="E188" s="24" t="s">
        <v>39</v>
      </c>
      <c r="F188" s="103">
        <v>45000</v>
      </c>
      <c r="G188" s="104">
        <v>0</v>
      </c>
      <c r="H188" s="114">
        <f t="shared" si="98"/>
        <v>1291.5</v>
      </c>
      <c r="I188" s="108">
        <f t="shared" si="99"/>
        <v>3195</v>
      </c>
      <c r="J188" s="141">
        <f t="shared" si="112"/>
        <v>495.00000000000006</v>
      </c>
      <c r="K188" s="115">
        <f t="shared" si="100"/>
        <v>1368</v>
      </c>
      <c r="L188" s="108">
        <f t="shared" si="101"/>
        <v>3190.5</v>
      </c>
      <c r="M188" s="44">
        <v>1031.6199999999999</v>
      </c>
      <c r="N188" s="20">
        <f t="shared" si="93"/>
        <v>3691.12</v>
      </c>
      <c r="O188" s="21">
        <f t="shared" si="94"/>
        <v>6880.5</v>
      </c>
      <c r="P188" s="27">
        <f t="shared" si="95"/>
        <v>41308.879999999997</v>
      </c>
      <c r="Q188" s="4"/>
      <c r="R188" s="4"/>
      <c r="S188" s="4"/>
      <c r="T188" s="4"/>
    </row>
    <row r="189" spans="1:20" s="1" customFormat="1" ht="16.5" customHeight="1" x14ac:dyDescent="0.2">
      <c r="A189" s="15">
        <v>158</v>
      </c>
      <c r="B189" s="23" t="s">
        <v>286</v>
      </c>
      <c r="C189" s="23" t="s">
        <v>37</v>
      </c>
      <c r="D189" s="70" t="s">
        <v>308</v>
      </c>
      <c r="E189" s="24" t="s">
        <v>39</v>
      </c>
      <c r="F189" s="103">
        <v>35000</v>
      </c>
      <c r="G189" s="104">
        <v>0</v>
      </c>
      <c r="H189" s="114">
        <f t="shared" si="98"/>
        <v>1004.5</v>
      </c>
      <c r="I189" s="108">
        <f t="shared" si="99"/>
        <v>2485</v>
      </c>
      <c r="J189" s="141">
        <f t="shared" si="112"/>
        <v>385</v>
      </c>
      <c r="K189" s="115">
        <f t="shared" si="100"/>
        <v>1064</v>
      </c>
      <c r="L189" s="108">
        <f t="shared" si="101"/>
        <v>2481.5</v>
      </c>
      <c r="M189" s="59">
        <v>0</v>
      </c>
      <c r="N189" s="20">
        <f t="shared" si="93"/>
        <v>2068.5</v>
      </c>
      <c r="O189" s="21">
        <f t="shared" si="94"/>
        <v>5351.5</v>
      </c>
      <c r="P189" s="27">
        <f>F189-N189</f>
        <v>32931.5</v>
      </c>
      <c r="Q189" s="4"/>
      <c r="R189" s="4"/>
      <c r="S189" s="4"/>
      <c r="T189" s="4"/>
    </row>
    <row r="190" spans="1:20" s="1" customFormat="1" ht="16.5" customHeight="1" x14ac:dyDescent="0.2">
      <c r="A190" s="15">
        <v>159</v>
      </c>
      <c r="B190" s="23" t="s">
        <v>250</v>
      </c>
      <c r="C190" s="23" t="s">
        <v>37</v>
      </c>
      <c r="D190" s="23" t="s">
        <v>227</v>
      </c>
      <c r="E190" s="24" t="s">
        <v>39</v>
      </c>
      <c r="F190" s="103">
        <v>28500</v>
      </c>
      <c r="G190" s="104">
        <v>0</v>
      </c>
      <c r="H190" s="114">
        <f t="shared" si="98"/>
        <v>817.95</v>
      </c>
      <c r="I190" s="108">
        <f t="shared" si="99"/>
        <v>2023.5</v>
      </c>
      <c r="J190" s="141">
        <f t="shared" si="112"/>
        <v>313.50000000000006</v>
      </c>
      <c r="K190" s="115">
        <f t="shared" si="100"/>
        <v>866.4</v>
      </c>
      <c r="L190" s="108">
        <f t="shared" si="101"/>
        <v>2020.65</v>
      </c>
      <c r="M190" s="25">
        <v>0</v>
      </c>
      <c r="N190" s="20">
        <f t="shared" si="93"/>
        <v>1684.35</v>
      </c>
      <c r="O190" s="21">
        <f t="shared" si="94"/>
        <v>4357.6499999999996</v>
      </c>
      <c r="P190" s="27">
        <f t="shared" si="95"/>
        <v>26815.65</v>
      </c>
      <c r="Q190" s="4"/>
      <c r="R190" s="4"/>
      <c r="S190" s="4"/>
      <c r="T190" s="4"/>
    </row>
    <row r="191" spans="1:20" s="1" customFormat="1" ht="16.5" customHeight="1" x14ac:dyDescent="0.2">
      <c r="A191" s="22">
        <v>160</v>
      </c>
      <c r="B191" s="23" t="s">
        <v>248</v>
      </c>
      <c r="C191" s="23" t="s">
        <v>37</v>
      </c>
      <c r="D191" s="23" t="s">
        <v>249</v>
      </c>
      <c r="E191" s="24" t="s">
        <v>39</v>
      </c>
      <c r="F191" s="103">
        <v>24000</v>
      </c>
      <c r="G191" s="104">
        <v>0</v>
      </c>
      <c r="H191" s="114">
        <f t="shared" si="98"/>
        <v>688.8</v>
      </c>
      <c r="I191" s="108">
        <f t="shared" si="99"/>
        <v>1704</v>
      </c>
      <c r="J191" s="141">
        <f t="shared" si="112"/>
        <v>264.00000000000006</v>
      </c>
      <c r="K191" s="115">
        <f t="shared" si="100"/>
        <v>729.6</v>
      </c>
      <c r="L191" s="108">
        <f t="shared" si="101"/>
        <v>1701.6</v>
      </c>
      <c r="M191" s="25">
        <v>0</v>
      </c>
      <c r="N191" s="20">
        <f t="shared" si="93"/>
        <v>1418.4</v>
      </c>
      <c r="O191" s="21">
        <f t="shared" si="94"/>
        <v>3669.6</v>
      </c>
      <c r="P191" s="27">
        <f t="shared" si="95"/>
        <v>22581.599999999999</v>
      </c>
      <c r="Q191" s="4"/>
      <c r="R191" s="4"/>
      <c r="S191" s="4"/>
      <c r="T191" s="4"/>
    </row>
    <row r="192" spans="1:20" s="1" customFormat="1" ht="16.5" customHeight="1" x14ac:dyDescent="0.2">
      <c r="A192" s="15">
        <v>161</v>
      </c>
      <c r="B192" s="23" t="s">
        <v>224</v>
      </c>
      <c r="C192" s="23" t="s">
        <v>37</v>
      </c>
      <c r="D192" s="23" t="s">
        <v>225</v>
      </c>
      <c r="E192" s="24" t="s">
        <v>39</v>
      </c>
      <c r="F192" s="103">
        <v>25000</v>
      </c>
      <c r="G192" s="104">
        <v>0</v>
      </c>
      <c r="H192" s="114">
        <f t="shared" si="98"/>
        <v>717.5</v>
      </c>
      <c r="I192" s="108">
        <f t="shared" si="99"/>
        <v>1775</v>
      </c>
      <c r="J192" s="141">
        <f t="shared" si="112"/>
        <v>275.00000000000006</v>
      </c>
      <c r="K192" s="115">
        <f t="shared" si="100"/>
        <v>760</v>
      </c>
      <c r="L192" s="108">
        <f t="shared" si="101"/>
        <v>1772.5</v>
      </c>
      <c r="M192" s="25">
        <v>0</v>
      </c>
      <c r="N192" s="20">
        <f t="shared" si="93"/>
        <v>1477.5</v>
      </c>
      <c r="O192" s="21">
        <f t="shared" si="94"/>
        <v>3822.5</v>
      </c>
      <c r="P192" s="27">
        <f t="shared" si="95"/>
        <v>23522.5</v>
      </c>
      <c r="Q192" s="4"/>
      <c r="R192" s="4"/>
      <c r="S192" s="4"/>
      <c r="T192" s="4"/>
    </row>
    <row r="193" spans="1:20" s="1" customFormat="1" ht="16.5" customHeight="1" x14ac:dyDescent="0.2">
      <c r="A193" s="15">
        <v>162</v>
      </c>
      <c r="B193" s="23" t="s">
        <v>242</v>
      </c>
      <c r="C193" s="23" t="s">
        <v>37</v>
      </c>
      <c r="D193" s="23" t="s">
        <v>98</v>
      </c>
      <c r="E193" s="24" t="s">
        <v>39</v>
      </c>
      <c r="F193" s="103">
        <v>19500</v>
      </c>
      <c r="G193" s="104">
        <v>0</v>
      </c>
      <c r="H193" s="114">
        <f t="shared" si="98"/>
        <v>559.65</v>
      </c>
      <c r="I193" s="108">
        <f t="shared" si="99"/>
        <v>1384.5</v>
      </c>
      <c r="J193" s="141">
        <f t="shared" si="112"/>
        <v>214.5</v>
      </c>
      <c r="K193" s="115">
        <f t="shared" si="100"/>
        <v>592.79999999999995</v>
      </c>
      <c r="L193" s="108">
        <f t="shared" si="101"/>
        <v>1382.55</v>
      </c>
      <c r="M193" s="25">
        <v>0</v>
      </c>
      <c r="N193" s="20">
        <f t="shared" si="93"/>
        <v>1152.4499999999998</v>
      </c>
      <c r="O193" s="21">
        <f t="shared" si="94"/>
        <v>2981.55</v>
      </c>
      <c r="P193" s="27">
        <f t="shared" si="95"/>
        <v>18347.55</v>
      </c>
      <c r="Q193" s="4"/>
      <c r="R193" s="4"/>
      <c r="S193" s="4"/>
      <c r="T193" s="4"/>
    </row>
    <row r="194" spans="1:20" s="1" customFormat="1" ht="16.5" customHeight="1" thickBot="1" x14ac:dyDescent="0.25">
      <c r="A194" s="168" t="s">
        <v>290</v>
      </c>
      <c r="B194" s="169"/>
      <c r="C194" s="169"/>
      <c r="D194" s="169"/>
      <c r="E194" s="46"/>
      <c r="F194" s="124">
        <f t="shared" ref="F194:P194" si="113">SUM(F163:F193)</f>
        <v>2472999.9900000002</v>
      </c>
      <c r="G194" s="90">
        <f t="shared" si="113"/>
        <v>253044.59</v>
      </c>
      <c r="H194" s="125">
        <f t="shared" si="113"/>
        <v>69655.469713000013</v>
      </c>
      <c r="I194" s="90">
        <f t="shared" si="113"/>
        <v>172318.41929000002</v>
      </c>
      <c r="J194" s="143">
        <f t="shared" si="113"/>
        <v>14932.320000000002</v>
      </c>
      <c r="K194" s="90">
        <f t="shared" si="113"/>
        <v>67124.999696000014</v>
      </c>
      <c r="L194" s="90">
        <f t="shared" si="113"/>
        <v>156551.42929100001</v>
      </c>
      <c r="M194" s="90">
        <f t="shared" si="113"/>
        <v>9284.5799999999981</v>
      </c>
      <c r="N194" s="126">
        <f t="shared" si="113"/>
        <v>399109.63940900005</v>
      </c>
      <c r="O194" s="127">
        <f t="shared" si="113"/>
        <v>343802.16858100001</v>
      </c>
      <c r="P194" s="128">
        <f t="shared" si="113"/>
        <v>2073890.3505909995</v>
      </c>
      <c r="Q194" s="4"/>
      <c r="R194" s="4"/>
      <c r="S194" s="4"/>
      <c r="T194" s="4"/>
    </row>
    <row r="195" spans="1:20" s="1" customFormat="1" ht="18.75" customHeight="1" thickBot="1" x14ac:dyDescent="0.25">
      <c r="A195" s="163" t="s">
        <v>33</v>
      </c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5"/>
      <c r="Q195" s="4"/>
      <c r="R195" s="4"/>
      <c r="S195" s="4"/>
      <c r="T195" s="4"/>
    </row>
    <row r="196" spans="1:20" s="1" customFormat="1" ht="16.5" customHeight="1" x14ac:dyDescent="0.2">
      <c r="A196" s="15">
        <v>163</v>
      </c>
      <c r="B196" s="16" t="s">
        <v>195</v>
      </c>
      <c r="C196" s="16" t="s">
        <v>196</v>
      </c>
      <c r="D196" s="16" t="s">
        <v>181</v>
      </c>
      <c r="E196" s="17" t="s">
        <v>39</v>
      </c>
      <c r="F196" s="132">
        <v>59500</v>
      </c>
      <c r="G196" s="88">
        <v>3392.59</v>
      </c>
      <c r="H196" s="133">
        <f t="shared" ref="H196" si="114">F196*2.87/100</f>
        <v>1707.65</v>
      </c>
      <c r="I196" s="134">
        <f t="shared" ref="I196" si="115">F196*7.1/100</f>
        <v>4224.5</v>
      </c>
      <c r="J196" s="144">
        <v>520.34</v>
      </c>
      <c r="K196" s="137">
        <f t="shared" ref="K196" si="116">F196*3.04/100</f>
        <v>1808.8</v>
      </c>
      <c r="L196" s="134">
        <f t="shared" ref="L196" si="117">F196*7.09/100</f>
        <v>4218.55</v>
      </c>
      <c r="M196" s="85">
        <v>0</v>
      </c>
      <c r="N196" s="20">
        <f t="shared" ref="N196:N205" si="118">G196+H196+K196+M196</f>
        <v>6909.04</v>
      </c>
      <c r="O196" s="21">
        <f t="shared" ref="O196:O205" si="119">I196+J196+L196</f>
        <v>8963.39</v>
      </c>
      <c r="P196" s="42">
        <f t="shared" ref="P196:P205" si="120">F196-N196</f>
        <v>52590.96</v>
      </c>
      <c r="Q196" s="4"/>
      <c r="R196" s="4"/>
      <c r="S196" s="4"/>
      <c r="T196" s="4"/>
    </row>
    <row r="197" spans="1:20" s="1" customFormat="1" ht="16.5" customHeight="1" x14ac:dyDescent="0.2">
      <c r="A197" s="22">
        <v>164</v>
      </c>
      <c r="B197" s="23" t="s">
        <v>200</v>
      </c>
      <c r="C197" s="23" t="s">
        <v>196</v>
      </c>
      <c r="D197" s="23" t="s">
        <v>201</v>
      </c>
      <c r="E197" s="24" t="s">
        <v>39</v>
      </c>
      <c r="F197" s="101">
        <v>56500</v>
      </c>
      <c r="G197" s="71">
        <v>2621.72</v>
      </c>
      <c r="H197" s="114">
        <f t="shared" ref="H197:H205" si="121">F197*2.87/100</f>
        <v>1621.55</v>
      </c>
      <c r="I197" s="108">
        <f t="shared" ref="I197:I205" si="122">F197*7.1/100</f>
        <v>4011.5</v>
      </c>
      <c r="J197" s="144">
        <v>520.34</v>
      </c>
      <c r="K197" s="115">
        <f t="shared" ref="K197:K205" si="123">F197*3.04/100</f>
        <v>1717.6</v>
      </c>
      <c r="L197" s="108">
        <f t="shared" ref="L197:L205" si="124">F197*7.09/100</f>
        <v>4005.85</v>
      </c>
      <c r="M197" s="44">
        <v>1031.6199999999999</v>
      </c>
      <c r="N197" s="20">
        <f t="shared" si="118"/>
        <v>6992.4899999999989</v>
      </c>
      <c r="O197" s="21">
        <f t="shared" si="119"/>
        <v>8537.69</v>
      </c>
      <c r="P197" s="27">
        <f t="shared" si="120"/>
        <v>49507.51</v>
      </c>
      <c r="Q197" s="4"/>
      <c r="R197" s="4"/>
      <c r="S197" s="4"/>
      <c r="T197" s="4"/>
    </row>
    <row r="198" spans="1:20" s="1" customFormat="1" ht="16.5" customHeight="1" x14ac:dyDescent="0.2">
      <c r="A198" s="15">
        <v>165</v>
      </c>
      <c r="B198" s="23" t="s">
        <v>204</v>
      </c>
      <c r="C198" s="23" t="s">
        <v>196</v>
      </c>
      <c r="D198" s="23" t="s">
        <v>205</v>
      </c>
      <c r="E198" s="24" t="s">
        <v>39</v>
      </c>
      <c r="F198" s="101">
        <v>44000</v>
      </c>
      <c r="G198" s="71">
        <v>0</v>
      </c>
      <c r="H198" s="114">
        <f t="shared" si="121"/>
        <v>1262.8</v>
      </c>
      <c r="I198" s="108">
        <f t="shared" si="122"/>
        <v>3124</v>
      </c>
      <c r="J198" s="141">
        <f t="shared" ref="J198:J205" si="125">F198*1.1/100</f>
        <v>484.00000000000006</v>
      </c>
      <c r="K198" s="115">
        <f t="shared" si="123"/>
        <v>1337.6</v>
      </c>
      <c r="L198" s="108">
        <f t="shared" si="124"/>
        <v>3119.6</v>
      </c>
      <c r="M198" s="59">
        <v>0</v>
      </c>
      <c r="N198" s="20">
        <f t="shared" si="118"/>
        <v>2600.3999999999996</v>
      </c>
      <c r="O198" s="21">
        <f t="shared" si="119"/>
        <v>6727.6</v>
      </c>
      <c r="P198" s="27">
        <f t="shared" si="120"/>
        <v>41399.599999999999</v>
      </c>
      <c r="Q198" s="4"/>
      <c r="R198" s="4"/>
      <c r="S198" s="4"/>
      <c r="T198" s="4"/>
    </row>
    <row r="199" spans="1:20" s="1" customFormat="1" ht="16.5" customHeight="1" x14ac:dyDescent="0.2">
      <c r="A199" s="22">
        <v>166</v>
      </c>
      <c r="B199" s="23" t="s">
        <v>203</v>
      </c>
      <c r="C199" s="23" t="s">
        <v>196</v>
      </c>
      <c r="D199" s="23" t="s">
        <v>184</v>
      </c>
      <c r="E199" s="24" t="s">
        <v>39</v>
      </c>
      <c r="F199" s="101">
        <v>38500</v>
      </c>
      <c r="G199" s="71">
        <v>0</v>
      </c>
      <c r="H199" s="114">
        <f t="shared" si="121"/>
        <v>1104.95</v>
      </c>
      <c r="I199" s="108">
        <f t="shared" si="122"/>
        <v>2733.5</v>
      </c>
      <c r="J199" s="141">
        <f t="shared" si="125"/>
        <v>423.5</v>
      </c>
      <c r="K199" s="115">
        <f t="shared" si="123"/>
        <v>1170.4000000000001</v>
      </c>
      <c r="L199" s="108">
        <f t="shared" si="124"/>
        <v>2729.65</v>
      </c>
      <c r="M199" s="44">
        <v>1031.6199999999999</v>
      </c>
      <c r="N199" s="20">
        <f t="shared" si="118"/>
        <v>3306.9700000000003</v>
      </c>
      <c r="O199" s="21">
        <f t="shared" si="119"/>
        <v>5886.65</v>
      </c>
      <c r="P199" s="27">
        <f t="shared" si="120"/>
        <v>35193.03</v>
      </c>
      <c r="Q199" s="4"/>
      <c r="R199" s="4"/>
      <c r="S199" s="4"/>
      <c r="T199" s="4"/>
    </row>
    <row r="200" spans="1:20" s="1" customFormat="1" ht="16.5" customHeight="1" x14ac:dyDescent="0.2">
      <c r="A200" s="15">
        <v>167</v>
      </c>
      <c r="B200" s="23" t="s">
        <v>198</v>
      </c>
      <c r="C200" s="23" t="s">
        <v>196</v>
      </c>
      <c r="D200" s="23" t="s">
        <v>184</v>
      </c>
      <c r="E200" s="24" t="s">
        <v>39</v>
      </c>
      <c r="F200" s="101">
        <v>37000</v>
      </c>
      <c r="G200" s="71">
        <v>0</v>
      </c>
      <c r="H200" s="114">
        <f t="shared" si="121"/>
        <v>1061.9000000000001</v>
      </c>
      <c r="I200" s="108">
        <f t="shared" si="122"/>
        <v>2627</v>
      </c>
      <c r="J200" s="141">
        <f t="shared" si="125"/>
        <v>407</v>
      </c>
      <c r="K200" s="115">
        <f t="shared" si="123"/>
        <v>1124.8</v>
      </c>
      <c r="L200" s="108">
        <f t="shared" si="124"/>
        <v>2623.3</v>
      </c>
      <c r="M200" s="44">
        <v>1031.6199999999999</v>
      </c>
      <c r="N200" s="20">
        <f t="shared" si="118"/>
        <v>3218.3199999999997</v>
      </c>
      <c r="O200" s="21">
        <f t="shared" si="119"/>
        <v>5657.3</v>
      </c>
      <c r="P200" s="27">
        <f t="shared" si="120"/>
        <v>33781.68</v>
      </c>
      <c r="Q200" s="4"/>
      <c r="R200" s="4"/>
      <c r="S200" s="4"/>
      <c r="T200" s="4"/>
    </row>
    <row r="201" spans="1:20" s="1" customFormat="1" ht="16.5" customHeight="1" x14ac:dyDescent="0.2">
      <c r="A201" s="22">
        <v>168</v>
      </c>
      <c r="B201" s="23" t="s">
        <v>199</v>
      </c>
      <c r="C201" s="23" t="s">
        <v>196</v>
      </c>
      <c r="D201" s="23" t="s">
        <v>184</v>
      </c>
      <c r="E201" s="24" t="s">
        <v>39</v>
      </c>
      <c r="F201" s="101">
        <v>32500</v>
      </c>
      <c r="G201" s="71">
        <v>0</v>
      </c>
      <c r="H201" s="114">
        <f t="shared" si="121"/>
        <v>932.75</v>
      </c>
      <c r="I201" s="108">
        <f t="shared" si="122"/>
        <v>2307.5</v>
      </c>
      <c r="J201" s="141">
        <f t="shared" si="125"/>
        <v>357.5</v>
      </c>
      <c r="K201" s="115">
        <f t="shared" si="123"/>
        <v>988</v>
      </c>
      <c r="L201" s="108">
        <f t="shared" si="124"/>
        <v>2304.25</v>
      </c>
      <c r="M201" s="59">
        <v>0</v>
      </c>
      <c r="N201" s="20">
        <f t="shared" si="118"/>
        <v>1920.75</v>
      </c>
      <c r="O201" s="21">
        <f t="shared" si="119"/>
        <v>4969.25</v>
      </c>
      <c r="P201" s="27">
        <f t="shared" si="120"/>
        <v>30579.25</v>
      </c>
      <c r="Q201" s="4"/>
      <c r="R201" s="4"/>
      <c r="S201" s="4"/>
      <c r="T201" s="4"/>
    </row>
    <row r="202" spans="1:20" s="1" customFormat="1" ht="16.5" customHeight="1" x14ac:dyDescent="0.2">
      <c r="A202" s="15">
        <v>169</v>
      </c>
      <c r="B202" s="23" t="s">
        <v>197</v>
      </c>
      <c r="C202" s="23" t="s">
        <v>196</v>
      </c>
      <c r="D202" s="23" t="s">
        <v>81</v>
      </c>
      <c r="E202" s="24" t="s">
        <v>39</v>
      </c>
      <c r="F202" s="101">
        <v>27000</v>
      </c>
      <c r="G202" s="71">
        <v>0</v>
      </c>
      <c r="H202" s="114">
        <f t="shared" si="121"/>
        <v>774.9</v>
      </c>
      <c r="I202" s="108">
        <f t="shared" si="122"/>
        <v>1917</v>
      </c>
      <c r="J202" s="141">
        <f t="shared" si="125"/>
        <v>297.00000000000006</v>
      </c>
      <c r="K202" s="115">
        <f t="shared" si="123"/>
        <v>820.8</v>
      </c>
      <c r="L202" s="108">
        <f t="shared" si="124"/>
        <v>1914.3</v>
      </c>
      <c r="M202" s="59">
        <v>0</v>
      </c>
      <c r="N202" s="20">
        <f t="shared" si="118"/>
        <v>1595.6999999999998</v>
      </c>
      <c r="O202" s="21">
        <f t="shared" si="119"/>
        <v>4128.3</v>
      </c>
      <c r="P202" s="27">
        <f t="shared" si="120"/>
        <v>25404.3</v>
      </c>
      <c r="Q202" s="4"/>
      <c r="R202" s="4"/>
      <c r="S202" s="4"/>
      <c r="T202" s="4"/>
    </row>
    <row r="203" spans="1:20" s="1" customFormat="1" ht="16.5" customHeight="1" x14ac:dyDescent="0.2">
      <c r="A203" s="22">
        <v>170</v>
      </c>
      <c r="B203" s="23" t="s">
        <v>207</v>
      </c>
      <c r="C203" s="23" t="s">
        <v>196</v>
      </c>
      <c r="D203" s="23" t="s">
        <v>145</v>
      </c>
      <c r="E203" s="24" t="s">
        <v>39</v>
      </c>
      <c r="F203" s="101">
        <v>23000</v>
      </c>
      <c r="G203" s="71">
        <v>0</v>
      </c>
      <c r="H203" s="114">
        <f t="shared" si="121"/>
        <v>660.1</v>
      </c>
      <c r="I203" s="108">
        <f t="shared" si="122"/>
        <v>1633</v>
      </c>
      <c r="J203" s="141">
        <f t="shared" si="125"/>
        <v>253.00000000000003</v>
      </c>
      <c r="K203" s="115">
        <f t="shared" si="123"/>
        <v>699.2</v>
      </c>
      <c r="L203" s="108">
        <f t="shared" si="124"/>
        <v>1630.7</v>
      </c>
      <c r="M203" s="59">
        <v>0</v>
      </c>
      <c r="N203" s="20">
        <f t="shared" si="118"/>
        <v>1359.3000000000002</v>
      </c>
      <c r="O203" s="21">
        <f t="shared" si="119"/>
        <v>3516.7</v>
      </c>
      <c r="P203" s="27">
        <f t="shared" si="120"/>
        <v>21640.7</v>
      </c>
      <c r="Q203" s="4"/>
      <c r="R203" s="4"/>
      <c r="S203" s="4"/>
      <c r="T203" s="4"/>
    </row>
    <row r="204" spans="1:20" s="1" customFormat="1" ht="16.5" customHeight="1" x14ac:dyDescent="0.2">
      <c r="A204" s="15">
        <v>171</v>
      </c>
      <c r="B204" s="29" t="s">
        <v>208</v>
      </c>
      <c r="C204" s="29" t="s">
        <v>196</v>
      </c>
      <c r="D204" s="29" t="s">
        <v>145</v>
      </c>
      <c r="E204" s="24" t="s">
        <v>39</v>
      </c>
      <c r="F204" s="101">
        <v>23000</v>
      </c>
      <c r="G204" s="89">
        <v>0</v>
      </c>
      <c r="H204" s="114">
        <f t="shared" si="121"/>
        <v>660.1</v>
      </c>
      <c r="I204" s="108">
        <f t="shared" si="122"/>
        <v>1633</v>
      </c>
      <c r="J204" s="141">
        <f t="shared" si="125"/>
        <v>253.00000000000003</v>
      </c>
      <c r="K204" s="115">
        <f t="shared" si="123"/>
        <v>699.2</v>
      </c>
      <c r="L204" s="108">
        <f t="shared" si="124"/>
        <v>1630.7</v>
      </c>
      <c r="M204" s="84">
        <v>0</v>
      </c>
      <c r="N204" s="34">
        <f t="shared" si="118"/>
        <v>1359.3000000000002</v>
      </c>
      <c r="O204" s="21">
        <f t="shared" si="119"/>
        <v>3516.7</v>
      </c>
      <c r="P204" s="27">
        <f t="shared" si="120"/>
        <v>21640.7</v>
      </c>
      <c r="Q204" s="4"/>
      <c r="R204" s="4"/>
      <c r="S204" s="4"/>
      <c r="T204" s="4"/>
    </row>
    <row r="205" spans="1:20" s="1" customFormat="1" ht="16.5" customHeight="1" x14ac:dyDescent="0.2">
      <c r="A205" s="22">
        <v>172</v>
      </c>
      <c r="B205" s="23" t="s">
        <v>206</v>
      </c>
      <c r="C205" s="23" t="s">
        <v>196</v>
      </c>
      <c r="D205" s="23" t="s">
        <v>168</v>
      </c>
      <c r="E205" s="24" t="s">
        <v>39</v>
      </c>
      <c r="F205" s="102">
        <v>16500</v>
      </c>
      <c r="G205" s="71">
        <v>0</v>
      </c>
      <c r="H205" s="114">
        <f t="shared" si="121"/>
        <v>473.55</v>
      </c>
      <c r="I205" s="108">
        <f t="shared" si="122"/>
        <v>1171.5</v>
      </c>
      <c r="J205" s="141">
        <f t="shared" si="125"/>
        <v>181.5</v>
      </c>
      <c r="K205" s="115">
        <f t="shared" si="123"/>
        <v>501.6</v>
      </c>
      <c r="L205" s="108">
        <f t="shared" si="124"/>
        <v>1169.8499999999999</v>
      </c>
      <c r="M205" s="44">
        <v>1031.6199999999999</v>
      </c>
      <c r="N205" s="34">
        <f t="shared" si="118"/>
        <v>2006.77</v>
      </c>
      <c r="O205" s="21">
        <f t="shared" si="119"/>
        <v>2522.85</v>
      </c>
      <c r="P205" s="27">
        <f t="shared" si="120"/>
        <v>14493.23</v>
      </c>
      <c r="Q205" s="4"/>
      <c r="R205" s="4"/>
      <c r="S205" s="4"/>
      <c r="T205" s="4"/>
    </row>
    <row r="206" spans="1:20" s="1" customFormat="1" ht="16.5" customHeight="1" thickBot="1" x14ac:dyDescent="0.25">
      <c r="A206" s="168" t="s">
        <v>290</v>
      </c>
      <c r="B206" s="169"/>
      <c r="C206" s="169"/>
      <c r="D206" s="169"/>
      <c r="E206" s="46"/>
      <c r="F206" s="123">
        <f t="shared" ref="F206:P206" si="126">SUM(F196:F205)</f>
        <v>357500</v>
      </c>
      <c r="G206" s="90">
        <f t="shared" si="126"/>
        <v>6014.3099999999995</v>
      </c>
      <c r="H206" s="38">
        <f t="shared" si="126"/>
        <v>10260.25</v>
      </c>
      <c r="I206" s="37">
        <f t="shared" si="126"/>
        <v>25382.5</v>
      </c>
      <c r="J206" s="142">
        <f t="shared" si="126"/>
        <v>3697.1800000000003</v>
      </c>
      <c r="K206" s="37">
        <f t="shared" si="126"/>
        <v>10868.000000000002</v>
      </c>
      <c r="L206" s="37">
        <f t="shared" si="126"/>
        <v>25346.75</v>
      </c>
      <c r="M206" s="37">
        <f t="shared" si="126"/>
        <v>4126.4799999999996</v>
      </c>
      <c r="N206" s="39">
        <f t="shared" si="126"/>
        <v>31269.040000000001</v>
      </c>
      <c r="O206" s="39">
        <f t="shared" si="126"/>
        <v>54426.43</v>
      </c>
      <c r="P206" s="56">
        <f t="shared" si="126"/>
        <v>326230.96000000002</v>
      </c>
      <c r="Q206" s="4"/>
      <c r="R206" s="4"/>
      <c r="S206" s="4"/>
      <c r="T206" s="4"/>
    </row>
    <row r="207" spans="1:20" s="1" customFormat="1" ht="19.5" customHeight="1" thickBot="1" x14ac:dyDescent="0.25">
      <c r="A207" s="163" t="s">
        <v>34</v>
      </c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5"/>
      <c r="Q207" s="4"/>
      <c r="R207" s="4"/>
      <c r="S207" s="4"/>
      <c r="T207" s="4"/>
    </row>
    <row r="208" spans="1:20" s="1" customFormat="1" ht="16.5" customHeight="1" x14ac:dyDescent="0.2">
      <c r="A208" s="15">
        <v>173</v>
      </c>
      <c r="B208" s="16" t="s">
        <v>189</v>
      </c>
      <c r="C208" s="16" t="s">
        <v>190</v>
      </c>
      <c r="D208" s="16" t="s">
        <v>181</v>
      </c>
      <c r="E208" s="17" t="s">
        <v>39</v>
      </c>
      <c r="F208" s="107">
        <v>59500</v>
      </c>
      <c r="G208" s="88">
        <v>3186.26</v>
      </c>
      <c r="H208" s="133">
        <f t="shared" ref="H208" si="127">F208*2.87/100</f>
        <v>1707.65</v>
      </c>
      <c r="I208" s="134">
        <f t="shared" ref="I208" si="128">F208*7.1/100</f>
        <v>4224.5</v>
      </c>
      <c r="J208" s="144">
        <v>520.34</v>
      </c>
      <c r="K208" s="137">
        <f t="shared" ref="K208" si="129">F208*3.04/100</f>
        <v>1808.8</v>
      </c>
      <c r="L208" s="134">
        <f t="shared" ref="L208" si="130">F208*7.09/100</f>
        <v>4218.55</v>
      </c>
      <c r="M208" s="41">
        <v>1031.6199999999999</v>
      </c>
      <c r="N208" s="20">
        <f>G208+H208+K208+M208</f>
        <v>7734.33</v>
      </c>
      <c r="O208" s="21">
        <f t="shared" ref="O208:O212" si="131">I208+J208+L208</f>
        <v>8963.39</v>
      </c>
      <c r="P208" s="42">
        <f>F208-N208</f>
        <v>51765.67</v>
      </c>
      <c r="Q208" s="4"/>
      <c r="R208" s="4"/>
      <c r="S208" s="4"/>
      <c r="T208" s="4"/>
    </row>
    <row r="209" spans="1:110" s="1" customFormat="1" ht="16.5" customHeight="1" x14ac:dyDescent="0.2">
      <c r="A209" s="22">
        <v>174</v>
      </c>
      <c r="B209" s="49" t="s">
        <v>191</v>
      </c>
      <c r="C209" s="49" t="s">
        <v>190</v>
      </c>
      <c r="D209" s="49" t="s">
        <v>186</v>
      </c>
      <c r="E209" s="72" t="s">
        <v>39</v>
      </c>
      <c r="F209" s="103">
        <v>34500</v>
      </c>
      <c r="G209" s="71">
        <v>0</v>
      </c>
      <c r="H209" s="114">
        <f t="shared" ref="H209:H212" si="132">F209*2.87/100</f>
        <v>990.15</v>
      </c>
      <c r="I209" s="108">
        <f t="shared" ref="I209:I212" si="133">F209*7.1/100</f>
        <v>2449.5</v>
      </c>
      <c r="J209" s="141">
        <f t="shared" ref="J209:J211" si="134">F209*1.1/100</f>
        <v>379.5</v>
      </c>
      <c r="K209" s="115">
        <f t="shared" ref="K209:K212" si="135">F209*3.04/100</f>
        <v>1048.8</v>
      </c>
      <c r="L209" s="108">
        <f t="shared" ref="L209:L212" si="136">F209*7.09/100</f>
        <v>2446.0500000000002</v>
      </c>
      <c r="M209" s="59">
        <v>0</v>
      </c>
      <c r="N209" s="20">
        <f>G209+H209+K209+M209</f>
        <v>2038.9499999999998</v>
      </c>
      <c r="O209" s="21">
        <f t="shared" si="131"/>
        <v>5275.05</v>
      </c>
      <c r="P209" s="27">
        <f>F209-N209</f>
        <v>32461.05</v>
      </c>
      <c r="Q209" s="4"/>
      <c r="R209" s="4"/>
      <c r="S209" s="4"/>
      <c r="T209" s="4"/>
    </row>
    <row r="210" spans="1:110" s="1" customFormat="1" ht="16.5" customHeight="1" x14ac:dyDescent="0.2">
      <c r="A210" s="15">
        <v>175</v>
      </c>
      <c r="B210" s="23" t="s">
        <v>193</v>
      </c>
      <c r="C210" s="23" t="s">
        <v>190</v>
      </c>
      <c r="D210" s="23" t="s">
        <v>184</v>
      </c>
      <c r="E210" s="24" t="s">
        <v>39</v>
      </c>
      <c r="F210" s="103">
        <v>30500</v>
      </c>
      <c r="G210" s="71">
        <v>0</v>
      </c>
      <c r="H210" s="114">
        <f t="shared" si="132"/>
        <v>875.35</v>
      </c>
      <c r="I210" s="108">
        <f t="shared" si="133"/>
        <v>2165.5</v>
      </c>
      <c r="J210" s="141">
        <f t="shared" si="134"/>
        <v>335.5</v>
      </c>
      <c r="K210" s="115">
        <f t="shared" si="135"/>
        <v>927.2</v>
      </c>
      <c r="L210" s="108">
        <f t="shared" si="136"/>
        <v>2162.4499999999998</v>
      </c>
      <c r="M210" s="44">
        <v>1031.6199999999999</v>
      </c>
      <c r="N210" s="20">
        <f>G210+H210+K210+M210</f>
        <v>2834.17</v>
      </c>
      <c r="O210" s="21">
        <f t="shared" si="131"/>
        <v>4663.45</v>
      </c>
      <c r="P210" s="27">
        <f>F210-N210</f>
        <v>27665.83</v>
      </c>
      <c r="Q210" s="4"/>
      <c r="R210" s="4"/>
      <c r="S210" s="4"/>
      <c r="T210" s="4"/>
    </row>
    <row r="211" spans="1:110" s="1" customFormat="1" ht="16.5" customHeight="1" x14ac:dyDescent="0.2">
      <c r="A211" s="22">
        <v>176</v>
      </c>
      <c r="B211" s="23" t="s">
        <v>192</v>
      </c>
      <c r="C211" s="23" t="s">
        <v>190</v>
      </c>
      <c r="D211" s="23" t="s">
        <v>145</v>
      </c>
      <c r="E211" s="24" t="s">
        <v>39</v>
      </c>
      <c r="F211" s="103">
        <v>23000</v>
      </c>
      <c r="G211" s="71">
        <v>0</v>
      </c>
      <c r="H211" s="114">
        <f t="shared" si="132"/>
        <v>660.1</v>
      </c>
      <c r="I211" s="108">
        <f t="shared" si="133"/>
        <v>1633</v>
      </c>
      <c r="J211" s="141">
        <f t="shared" si="134"/>
        <v>253.00000000000003</v>
      </c>
      <c r="K211" s="115">
        <f t="shared" si="135"/>
        <v>699.2</v>
      </c>
      <c r="L211" s="108">
        <f t="shared" si="136"/>
        <v>1630.7</v>
      </c>
      <c r="M211" s="44">
        <v>1031.6199999999999</v>
      </c>
      <c r="N211" s="20">
        <f>G211+H211+K211+M211</f>
        <v>2390.92</v>
      </c>
      <c r="O211" s="21">
        <f t="shared" si="131"/>
        <v>3516.7</v>
      </c>
      <c r="P211" s="27">
        <f>F211-N211</f>
        <v>20609.080000000002</v>
      </c>
      <c r="Q211" s="4"/>
      <c r="R211" s="4"/>
      <c r="S211" s="4"/>
      <c r="T211" s="4"/>
    </row>
    <row r="212" spans="1:110" s="1" customFormat="1" ht="16.5" customHeight="1" x14ac:dyDescent="0.2">
      <c r="A212" s="15">
        <v>177</v>
      </c>
      <c r="B212" s="29" t="s">
        <v>194</v>
      </c>
      <c r="C212" s="29" t="s">
        <v>190</v>
      </c>
      <c r="D212" s="29" t="s">
        <v>188</v>
      </c>
      <c r="E212" s="24" t="s">
        <v>101</v>
      </c>
      <c r="F212" s="103">
        <v>6500</v>
      </c>
      <c r="G212" s="89">
        <v>0</v>
      </c>
      <c r="H212" s="114">
        <f t="shared" si="132"/>
        <v>186.55</v>
      </c>
      <c r="I212" s="108">
        <f t="shared" si="133"/>
        <v>461.5</v>
      </c>
      <c r="J212" s="141">
        <v>70.5</v>
      </c>
      <c r="K212" s="115">
        <f t="shared" si="135"/>
        <v>197.6</v>
      </c>
      <c r="L212" s="108">
        <f t="shared" si="136"/>
        <v>460.85</v>
      </c>
      <c r="M212" s="26">
        <v>2063.2399999999998</v>
      </c>
      <c r="N212" s="32">
        <f>G212+H212+K212+M212</f>
        <v>2447.39</v>
      </c>
      <c r="O212" s="21">
        <f t="shared" si="131"/>
        <v>992.85</v>
      </c>
      <c r="P212" s="27">
        <f>F212-N212</f>
        <v>4052.61</v>
      </c>
      <c r="Q212" s="4"/>
      <c r="R212" s="4"/>
      <c r="S212" s="4"/>
      <c r="T212" s="4"/>
    </row>
    <row r="213" spans="1:110" s="1" customFormat="1" ht="16.5" customHeight="1" thickBot="1" x14ac:dyDescent="0.25">
      <c r="A213" s="168" t="s">
        <v>290</v>
      </c>
      <c r="B213" s="169"/>
      <c r="C213" s="169"/>
      <c r="D213" s="169"/>
      <c r="E213" s="46"/>
      <c r="F213" s="123">
        <f t="shared" ref="F213:P213" si="137">SUM(F208:F212)</f>
        <v>154000</v>
      </c>
      <c r="G213" s="90">
        <f t="shared" si="137"/>
        <v>3186.26</v>
      </c>
      <c r="H213" s="38">
        <f t="shared" si="137"/>
        <v>4419.8</v>
      </c>
      <c r="I213" s="37">
        <f t="shared" si="137"/>
        <v>10934</v>
      </c>
      <c r="J213" s="142">
        <f t="shared" si="137"/>
        <v>1558.8400000000001</v>
      </c>
      <c r="K213" s="37">
        <f t="shared" si="137"/>
        <v>4681.6000000000004</v>
      </c>
      <c r="L213" s="37">
        <f t="shared" si="137"/>
        <v>10918.6</v>
      </c>
      <c r="M213" s="37">
        <f t="shared" si="137"/>
        <v>5158.0999999999995</v>
      </c>
      <c r="N213" s="39">
        <f t="shared" si="137"/>
        <v>17445.759999999998</v>
      </c>
      <c r="O213" s="39">
        <f t="shared" si="137"/>
        <v>23411.439999999999</v>
      </c>
      <c r="P213" s="56">
        <f t="shared" si="137"/>
        <v>136554.23999999999</v>
      </c>
      <c r="Q213" s="4"/>
      <c r="R213" s="4"/>
      <c r="S213" s="4"/>
      <c r="T213" s="4"/>
    </row>
    <row r="214" spans="1:110" s="1" customFormat="1" ht="21" customHeight="1" thickBot="1" x14ac:dyDescent="0.25">
      <c r="A214" s="163" t="s">
        <v>35</v>
      </c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5"/>
      <c r="Q214" s="4"/>
      <c r="R214" s="4"/>
      <c r="S214" s="4"/>
      <c r="T214" s="4"/>
    </row>
    <row r="215" spans="1:110" s="1" customFormat="1" ht="16.5" customHeight="1" x14ac:dyDescent="0.2">
      <c r="A215" s="15">
        <v>178</v>
      </c>
      <c r="B215" s="16" t="s">
        <v>179</v>
      </c>
      <c r="C215" s="16" t="s">
        <v>180</v>
      </c>
      <c r="D215" s="16" t="s">
        <v>181</v>
      </c>
      <c r="E215" s="17" t="s">
        <v>39</v>
      </c>
      <c r="F215" s="107">
        <v>59500</v>
      </c>
      <c r="G215" s="88">
        <v>0</v>
      </c>
      <c r="H215" s="133">
        <f t="shared" ref="H215" si="138">F215*2.87/100</f>
        <v>1707.65</v>
      </c>
      <c r="I215" s="134">
        <f t="shared" ref="I215" si="139">F215*7.1/100</f>
        <v>4224.5</v>
      </c>
      <c r="J215" s="144">
        <v>520.34</v>
      </c>
      <c r="K215" s="137">
        <f t="shared" ref="K215" si="140">F215*3.04/100</f>
        <v>1808.8</v>
      </c>
      <c r="L215" s="134">
        <f t="shared" ref="L215" si="141">F215*7.09/100</f>
        <v>4218.55</v>
      </c>
      <c r="M215" s="41">
        <v>2063.2399999999998</v>
      </c>
      <c r="N215" s="20">
        <f>G215+H215+K215+M215</f>
        <v>5579.69</v>
      </c>
      <c r="O215" s="21">
        <f t="shared" ref="O215:O219" si="142">I215+J215+L215</f>
        <v>8963.39</v>
      </c>
      <c r="P215" s="42">
        <f>F215-N215</f>
        <v>53920.31</v>
      </c>
      <c r="Q215" s="4"/>
      <c r="R215" s="4"/>
      <c r="S215" s="4"/>
      <c r="T215" s="4"/>
    </row>
    <row r="216" spans="1:110" s="1" customFormat="1" ht="16.5" customHeight="1" x14ac:dyDescent="0.2">
      <c r="A216" s="22">
        <v>179</v>
      </c>
      <c r="B216" s="23" t="s">
        <v>183</v>
      </c>
      <c r="C216" s="23" t="s">
        <v>180</v>
      </c>
      <c r="D216" s="23" t="s">
        <v>184</v>
      </c>
      <c r="E216" s="24" t="s">
        <v>39</v>
      </c>
      <c r="F216" s="103">
        <v>34500</v>
      </c>
      <c r="G216" s="71">
        <v>0</v>
      </c>
      <c r="H216" s="114">
        <f t="shared" ref="H216:H219" si="143">F216*2.87/100</f>
        <v>990.15</v>
      </c>
      <c r="I216" s="108">
        <f t="shared" ref="I216:I219" si="144">F216*7.1/100</f>
        <v>2449.5</v>
      </c>
      <c r="J216" s="141">
        <f t="shared" ref="J216:J218" si="145">F216*1.1/100</f>
        <v>379.5</v>
      </c>
      <c r="K216" s="115">
        <f t="shared" ref="K216:K219" si="146">F216*3.04/100</f>
        <v>1048.8</v>
      </c>
      <c r="L216" s="108">
        <f t="shared" ref="L216:L219" si="147">F216*7.09/100</f>
        <v>2446.0500000000002</v>
      </c>
      <c r="M216" s="44">
        <v>0</v>
      </c>
      <c r="N216" s="20">
        <f>G216+H216+K216+M216</f>
        <v>2038.9499999999998</v>
      </c>
      <c r="O216" s="21">
        <f t="shared" si="142"/>
        <v>5275.05</v>
      </c>
      <c r="P216" s="27">
        <f>F216-N216</f>
        <v>32461.05</v>
      </c>
      <c r="Q216" s="4"/>
      <c r="R216" s="4"/>
      <c r="S216" s="4"/>
      <c r="T216" s="4"/>
    </row>
    <row r="217" spans="1:110" s="1" customFormat="1" ht="16.5" customHeight="1" x14ac:dyDescent="0.2">
      <c r="A217" s="15">
        <v>180</v>
      </c>
      <c r="B217" s="23" t="s">
        <v>185</v>
      </c>
      <c r="C217" s="23" t="s">
        <v>180</v>
      </c>
      <c r="D217" s="23" t="s">
        <v>186</v>
      </c>
      <c r="E217" s="24" t="s">
        <v>39</v>
      </c>
      <c r="F217" s="103">
        <v>34500</v>
      </c>
      <c r="G217" s="71">
        <v>0</v>
      </c>
      <c r="H217" s="114">
        <f t="shared" si="143"/>
        <v>990.15</v>
      </c>
      <c r="I217" s="108">
        <f t="shared" si="144"/>
        <v>2449.5</v>
      </c>
      <c r="J217" s="141">
        <f t="shared" si="145"/>
        <v>379.5</v>
      </c>
      <c r="K217" s="115">
        <f t="shared" si="146"/>
        <v>1048.8</v>
      </c>
      <c r="L217" s="108">
        <f t="shared" si="147"/>
        <v>2446.0500000000002</v>
      </c>
      <c r="M217" s="44">
        <v>1031.6199999999999</v>
      </c>
      <c r="N217" s="20">
        <f>G217+H217+K217+M217</f>
        <v>3070.5699999999997</v>
      </c>
      <c r="O217" s="21">
        <f t="shared" si="142"/>
        <v>5275.05</v>
      </c>
      <c r="P217" s="27">
        <f>F217-N217</f>
        <v>31429.43</v>
      </c>
      <c r="Q217" s="4"/>
      <c r="R217" s="4"/>
      <c r="S217" s="4"/>
      <c r="T217" s="4"/>
    </row>
    <row r="218" spans="1:110" s="1" customFormat="1" ht="16.5" customHeight="1" x14ac:dyDescent="0.2">
      <c r="A218" s="22">
        <v>181</v>
      </c>
      <c r="B218" s="23" t="s">
        <v>182</v>
      </c>
      <c r="C218" s="23" t="s">
        <v>180</v>
      </c>
      <c r="D218" s="23" t="s">
        <v>145</v>
      </c>
      <c r="E218" s="24" t="s">
        <v>39</v>
      </c>
      <c r="F218" s="103">
        <v>23000</v>
      </c>
      <c r="G218" s="71">
        <v>0</v>
      </c>
      <c r="H218" s="114">
        <f t="shared" si="143"/>
        <v>660.1</v>
      </c>
      <c r="I218" s="108">
        <f t="shared" si="144"/>
        <v>1633</v>
      </c>
      <c r="J218" s="141">
        <f t="shared" si="145"/>
        <v>253.00000000000003</v>
      </c>
      <c r="K218" s="115">
        <f t="shared" si="146"/>
        <v>699.2</v>
      </c>
      <c r="L218" s="108">
        <f t="shared" si="147"/>
        <v>1630.7</v>
      </c>
      <c r="M218" s="59">
        <v>0</v>
      </c>
      <c r="N218" s="20">
        <f>G218+H218+K218+M218</f>
        <v>1359.3000000000002</v>
      </c>
      <c r="O218" s="21">
        <f t="shared" si="142"/>
        <v>3516.7</v>
      </c>
      <c r="P218" s="27">
        <f>F218-N218</f>
        <v>21640.7</v>
      </c>
      <c r="Q218" s="4"/>
      <c r="R218" s="4"/>
      <c r="S218" s="4"/>
      <c r="T218" s="4"/>
    </row>
    <row r="219" spans="1:110" s="1" customFormat="1" ht="16.5" customHeight="1" x14ac:dyDescent="0.2">
      <c r="A219" s="15">
        <v>182</v>
      </c>
      <c r="B219" s="29" t="s">
        <v>187</v>
      </c>
      <c r="C219" s="29" t="s">
        <v>180</v>
      </c>
      <c r="D219" s="29" t="s">
        <v>188</v>
      </c>
      <c r="E219" s="24" t="s">
        <v>101</v>
      </c>
      <c r="F219" s="103">
        <v>6500</v>
      </c>
      <c r="G219" s="89">
        <v>0</v>
      </c>
      <c r="H219" s="114">
        <f t="shared" si="143"/>
        <v>186.55</v>
      </c>
      <c r="I219" s="108">
        <f t="shared" si="144"/>
        <v>461.5</v>
      </c>
      <c r="J219" s="141">
        <v>70.5</v>
      </c>
      <c r="K219" s="115">
        <f t="shared" si="146"/>
        <v>197.6</v>
      </c>
      <c r="L219" s="108">
        <f t="shared" si="147"/>
        <v>460.85</v>
      </c>
      <c r="M219" s="84">
        <v>0</v>
      </c>
      <c r="N219" s="32">
        <f>G219+H219+K219+M219</f>
        <v>384.15</v>
      </c>
      <c r="O219" s="21">
        <f t="shared" si="142"/>
        <v>992.85</v>
      </c>
      <c r="P219" s="27">
        <f>F219-N219</f>
        <v>6115.85</v>
      </c>
      <c r="Q219" s="4"/>
      <c r="R219" s="4"/>
      <c r="S219" s="4"/>
      <c r="T219" s="4"/>
    </row>
    <row r="220" spans="1:110" s="1" customFormat="1" ht="16.5" customHeight="1" thickBot="1" x14ac:dyDescent="0.25">
      <c r="A220" s="168" t="s">
        <v>290</v>
      </c>
      <c r="B220" s="169"/>
      <c r="C220" s="169"/>
      <c r="D220" s="169"/>
      <c r="E220" s="73"/>
      <c r="F220" s="123">
        <f t="shared" ref="F220:P220" si="148">SUM(F215:F219)</f>
        <v>158000</v>
      </c>
      <c r="G220" s="90">
        <f t="shared" si="148"/>
        <v>0</v>
      </c>
      <c r="H220" s="38">
        <f t="shared" si="148"/>
        <v>4534.6000000000004</v>
      </c>
      <c r="I220" s="37">
        <f t="shared" si="148"/>
        <v>11218</v>
      </c>
      <c r="J220" s="142">
        <f t="shared" si="148"/>
        <v>1602.8400000000001</v>
      </c>
      <c r="K220" s="37">
        <f t="shared" si="148"/>
        <v>4803.2</v>
      </c>
      <c r="L220" s="37">
        <f t="shared" si="148"/>
        <v>11202.200000000003</v>
      </c>
      <c r="M220" s="37">
        <f t="shared" si="148"/>
        <v>3094.8599999999997</v>
      </c>
      <c r="N220" s="39">
        <f t="shared" si="148"/>
        <v>12432.659999999998</v>
      </c>
      <c r="O220" s="39">
        <f t="shared" si="148"/>
        <v>24023.039999999997</v>
      </c>
      <c r="P220" s="56">
        <f t="shared" si="148"/>
        <v>145567.34000000003</v>
      </c>
      <c r="Q220" s="4"/>
      <c r="R220" s="4"/>
      <c r="S220" s="4"/>
      <c r="T220" s="4"/>
    </row>
    <row r="221" spans="1:110" s="1" customFormat="1" ht="35.1" customHeight="1" thickBot="1" x14ac:dyDescent="0.25">
      <c r="A221" s="175" t="s">
        <v>23</v>
      </c>
      <c r="B221" s="176"/>
      <c r="C221" s="176"/>
      <c r="D221" s="176"/>
      <c r="E221" s="74"/>
      <c r="F221" s="119">
        <f t="shared" ref="F221:P221" si="149">F19+F26+F34+F40+F57+F74+F93+F129+F161+F194+F206+F213+F220</f>
        <v>9497499.9900000002</v>
      </c>
      <c r="G221" s="120">
        <f t="shared" si="149"/>
        <v>614774.91</v>
      </c>
      <c r="H221" s="121">
        <f t="shared" si="149"/>
        <v>267284.23971299996</v>
      </c>
      <c r="I221" s="122">
        <f t="shared" si="149"/>
        <v>661225.83929000003</v>
      </c>
      <c r="J221" s="145">
        <f t="shared" si="149"/>
        <v>73001.51999999999</v>
      </c>
      <c r="K221" s="75">
        <f t="shared" si="149"/>
        <v>268709.799696</v>
      </c>
      <c r="L221" s="75">
        <f t="shared" si="149"/>
        <v>626694.96929100004</v>
      </c>
      <c r="M221" s="76">
        <f t="shared" si="149"/>
        <v>82529.599999999991</v>
      </c>
      <c r="N221" s="75">
        <f t="shared" si="149"/>
        <v>1233298.549409</v>
      </c>
      <c r="O221" s="76">
        <f t="shared" si="149"/>
        <v>1360922.328581</v>
      </c>
      <c r="P221" s="77">
        <f t="shared" si="149"/>
        <v>8264201.440591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1" customFormat="1" ht="24" customHeight="1" x14ac:dyDescent="0.2">
      <c r="A222" s="5"/>
      <c r="B222" s="5"/>
      <c r="C222" s="5"/>
      <c r="D222" s="5"/>
      <c r="E222" s="6"/>
      <c r="F222" s="78"/>
      <c r="G222" s="92"/>
      <c r="H222" s="109"/>
      <c r="I222" s="78"/>
      <c r="J222" s="146"/>
      <c r="K222" s="78"/>
      <c r="L222" s="78"/>
      <c r="M222" s="78"/>
      <c r="N222" s="110"/>
      <c r="O222" s="110"/>
      <c r="P222" s="78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1" customFormat="1" ht="24" customHeight="1" x14ac:dyDescent="0.2">
      <c r="A223" s="5" t="s">
        <v>2</v>
      </c>
      <c r="B223" s="2"/>
      <c r="C223" s="2"/>
      <c r="E223" s="2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4"/>
      <c r="R223" s="4"/>
      <c r="S223" s="4"/>
      <c r="T223" s="4"/>
    </row>
    <row r="224" spans="1:110" s="1" customFormat="1" ht="24" customHeight="1" x14ac:dyDescent="0.2">
      <c r="A224" s="1" t="s">
        <v>310</v>
      </c>
      <c r="B224" s="2"/>
      <c r="C224" s="2"/>
      <c r="E224" s="2"/>
      <c r="F224" s="78"/>
      <c r="G224" s="93"/>
      <c r="H224" s="3"/>
      <c r="I224" s="79"/>
      <c r="J224" s="147"/>
      <c r="K224" s="79"/>
      <c r="L224" s="79"/>
      <c r="M224" s="79"/>
      <c r="N224" s="79"/>
      <c r="O224" s="79"/>
      <c r="P224" s="79"/>
      <c r="Q224" s="4"/>
      <c r="R224" s="4"/>
      <c r="S224" s="4"/>
      <c r="T224" s="4"/>
    </row>
    <row r="225" spans="1:20" s="1" customFormat="1" ht="24" customHeight="1" x14ac:dyDescent="0.2">
      <c r="A225" s="1" t="s">
        <v>15</v>
      </c>
      <c r="B225" s="2"/>
      <c r="C225" s="2"/>
      <c r="E225" s="2"/>
      <c r="F225" s="2"/>
      <c r="G225" s="93"/>
      <c r="H225" s="3"/>
      <c r="I225" s="79"/>
      <c r="J225" s="148"/>
      <c r="K225" s="79"/>
      <c r="L225" s="79"/>
      <c r="M225" s="78"/>
      <c r="N225" s="79"/>
      <c r="O225" s="79"/>
      <c r="P225" s="79"/>
      <c r="Q225" s="4"/>
      <c r="R225" s="4"/>
      <c r="S225" s="4"/>
      <c r="T225" s="4"/>
    </row>
    <row r="226" spans="1:20" s="1" customFormat="1" ht="24" customHeight="1" x14ac:dyDescent="0.2">
      <c r="A226" s="1" t="s">
        <v>14</v>
      </c>
      <c r="B226" s="2"/>
      <c r="C226" s="2"/>
      <c r="E226" s="2"/>
      <c r="F226" s="2"/>
      <c r="G226" s="93"/>
      <c r="H226" s="3"/>
      <c r="I226" s="79"/>
      <c r="J226" s="148"/>
      <c r="K226" s="79"/>
      <c r="L226" s="79"/>
      <c r="M226" s="79"/>
      <c r="N226" s="79"/>
      <c r="O226" s="79"/>
      <c r="P226" s="79"/>
      <c r="Q226" s="4"/>
      <c r="R226" s="4"/>
      <c r="S226" s="4"/>
      <c r="T226" s="4"/>
    </row>
    <row r="227" spans="1:20" s="1" customFormat="1" ht="24" customHeight="1" x14ac:dyDescent="0.2">
      <c r="A227" s="1" t="s">
        <v>309</v>
      </c>
      <c r="B227" s="2"/>
      <c r="C227" s="2"/>
      <c r="E227" s="2"/>
      <c r="F227" s="2"/>
      <c r="G227" s="86"/>
      <c r="H227" s="3"/>
      <c r="I227" s="79"/>
      <c r="J227" s="138"/>
      <c r="K227" s="79"/>
      <c r="L227" s="79"/>
      <c r="M227" s="79"/>
      <c r="N227" s="79"/>
      <c r="O227" s="79"/>
      <c r="P227" s="79"/>
      <c r="Q227" s="4"/>
      <c r="R227" s="4"/>
      <c r="S227" s="4"/>
      <c r="T227" s="4"/>
    </row>
    <row r="228" spans="1:20" s="1" customFormat="1" ht="24" customHeight="1" x14ac:dyDescent="0.2">
      <c r="A228" s="172" t="s">
        <v>24</v>
      </c>
      <c r="B228" s="172"/>
      <c r="C228" s="172"/>
      <c r="D228" s="172"/>
      <c r="E228" s="172"/>
      <c r="F228" s="172"/>
      <c r="G228" s="172"/>
      <c r="H228" s="172"/>
      <c r="I228" s="172"/>
      <c r="J228" s="172"/>
      <c r="K228" s="80"/>
      <c r="L228" s="80"/>
      <c r="M228" s="80"/>
      <c r="N228" s="80"/>
      <c r="O228" s="80"/>
      <c r="P228" s="80"/>
      <c r="Q228" s="4"/>
      <c r="R228" s="4"/>
      <c r="S228" s="4"/>
      <c r="T228" s="4"/>
    </row>
    <row r="229" spans="1:20" s="1" customFormat="1" ht="24" customHeight="1" x14ac:dyDescent="0.2">
      <c r="A229" s="174"/>
      <c r="B229" s="174"/>
      <c r="C229" s="174"/>
      <c r="D229" s="174"/>
      <c r="E229" s="174"/>
      <c r="F229" s="174"/>
      <c r="G229" s="174"/>
      <c r="H229" s="174"/>
      <c r="I229" s="174"/>
      <c r="J229" s="174"/>
      <c r="K229" s="79"/>
      <c r="L229" s="79"/>
      <c r="M229" s="79"/>
      <c r="N229" s="79"/>
      <c r="O229" s="79"/>
      <c r="P229" s="79"/>
      <c r="Q229" s="4"/>
      <c r="R229" s="4"/>
      <c r="S229" s="4"/>
      <c r="T229" s="4"/>
    </row>
    <row r="230" spans="1:20" s="1" customFormat="1" ht="24" customHeight="1" x14ac:dyDescent="0.2">
      <c r="B230" s="2"/>
      <c r="C230" s="2"/>
      <c r="E230" s="2"/>
      <c r="F230" s="2"/>
      <c r="G230" s="86"/>
      <c r="H230" s="3"/>
      <c r="I230" s="79"/>
      <c r="J230" s="138"/>
      <c r="K230" s="79"/>
      <c r="L230" s="79"/>
      <c r="M230" s="79"/>
      <c r="N230" s="79"/>
      <c r="O230" s="79"/>
      <c r="P230" s="79"/>
      <c r="Q230" s="4"/>
      <c r="R230" s="4"/>
      <c r="S230" s="4"/>
      <c r="T230" s="4"/>
    </row>
    <row r="231" spans="1:20" s="1" customFormat="1" ht="24" customHeight="1" x14ac:dyDescent="0.2">
      <c r="B231" s="2"/>
      <c r="C231" s="2"/>
      <c r="E231" s="2"/>
      <c r="F231" s="2"/>
      <c r="G231" s="86"/>
      <c r="H231" s="3"/>
      <c r="I231" s="79"/>
      <c r="J231" s="138"/>
      <c r="K231" s="79"/>
      <c r="L231" s="79"/>
      <c r="M231" s="79"/>
      <c r="N231" s="79"/>
      <c r="O231" s="79"/>
      <c r="P231" s="79"/>
      <c r="Q231" s="4"/>
      <c r="R231" s="4"/>
      <c r="S231" s="4"/>
      <c r="T231" s="4"/>
    </row>
    <row r="232" spans="1:20" s="1" customFormat="1" ht="24" customHeight="1" x14ac:dyDescent="0.2">
      <c r="A232" s="5"/>
      <c r="B232" s="2"/>
      <c r="C232" s="2"/>
      <c r="E232" s="2"/>
      <c r="F232" s="2"/>
      <c r="G232" s="86"/>
      <c r="H232" s="3"/>
      <c r="I232" s="79"/>
      <c r="J232" s="138"/>
      <c r="K232" s="79"/>
      <c r="N232" s="79"/>
      <c r="O232" s="79"/>
      <c r="P232" s="79"/>
      <c r="Q232" s="4"/>
      <c r="R232" s="4"/>
      <c r="S232" s="4"/>
      <c r="T232" s="4"/>
    </row>
    <row r="233" spans="1:20" s="1" customFormat="1" ht="24" customHeight="1" x14ac:dyDescent="0.2">
      <c r="A233" s="173"/>
      <c r="B233" s="173"/>
      <c r="C233" s="173"/>
      <c r="D233" s="173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4"/>
      <c r="R233" s="4"/>
      <c r="S233" s="4"/>
      <c r="T233" s="4"/>
    </row>
    <row r="234" spans="1:20" s="1" customFormat="1" ht="24" customHeight="1" x14ac:dyDescent="0.2">
      <c r="A234" s="171"/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4"/>
      <c r="R234" s="4"/>
      <c r="S234" s="4"/>
      <c r="T234" s="4"/>
    </row>
    <row r="235" spans="1:20" s="1" customFormat="1" ht="24" customHeight="1" x14ac:dyDescent="0.2">
      <c r="A235" s="171"/>
      <c r="B235" s="171"/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4"/>
      <c r="R235" s="4"/>
      <c r="S235" s="4"/>
      <c r="T235" s="4"/>
    </row>
    <row r="236" spans="1:20" s="1" customFormat="1" ht="24" customHeight="1" x14ac:dyDescent="0.2">
      <c r="A236" s="171"/>
      <c r="B236" s="171"/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4"/>
      <c r="R236" s="4"/>
      <c r="S236" s="4"/>
      <c r="T236" s="4"/>
    </row>
    <row r="237" spans="1:20" s="1" customFormat="1" ht="24" customHeight="1" x14ac:dyDescent="0.2">
      <c r="A237" s="171"/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4"/>
      <c r="R237" s="4"/>
      <c r="S237" s="4"/>
      <c r="T237" s="4"/>
    </row>
    <row r="238" spans="1:20" s="1" customFormat="1" ht="15.75" x14ac:dyDescent="0.2">
      <c r="A238" s="171"/>
      <c r="B238" s="171"/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4"/>
      <c r="R238" s="4"/>
      <c r="S238" s="4"/>
      <c r="T238" s="4"/>
    </row>
    <row r="239" spans="1:20" s="1" customFormat="1" ht="15.75" x14ac:dyDescent="0.2">
      <c r="A239" s="5"/>
      <c r="B239" s="5"/>
      <c r="C239" s="5"/>
      <c r="D239" s="5"/>
      <c r="E239" s="6"/>
      <c r="F239" s="6"/>
      <c r="G239" s="87"/>
      <c r="H239" s="7"/>
      <c r="I239" s="5"/>
      <c r="J239" s="139"/>
      <c r="K239" s="5"/>
      <c r="L239" s="5"/>
      <c r="M239" s="5"/>
      <c r="N239" s="5"/>
      <c r="O239" s="5"/>
      <c r="P239" s="5"/>
      <c r="Q239" s="4"/>
      <c r="R239" s="4"/>
      <c r="S239" s="4"/>
      <c r="T239" s="4"/>
    </row>
    <row r="240" spans="1:20" s="1" customFormat="1" ht="15.75" x14ac:dyDescent="0.2">
      <c r="A240" s="5"/>
      <c r="B240" s="5"/>
      <c r="C240" s="5"/>
      <c r="D240" s="5"/>
      <c r="E240" s="6"/>
      <c r="F240" s="6"/>
      <c r="G240" s="87"/>
      <c r="H240" s="7"/>
      <c r="I240" s="5"/>
      <c r="J240" s="139"/>
      <c r="K240" s="5"/>
      <c r="L240" s="5"/>
      <c r="M240" s="5"/>
      <c r="N240" s="5"/>
      <c r="O240" s="5"/>
      <c r="P240" s="5"/>
      <c r="Q240" s="4"/>
      <c r="R240" s="4"/>
      <c r="S240" s="4"/>
      <c r="T240" s="4"/>
    </row>
    <row r="241" spans="1:20" s="1" customFormat="1" ht="15.75" x14ac:dyDescent="0.2">
      <c r="A241" s="5"/>
      <c r="B241" s="5"/>
      <c r="C241" s="5"/>
      <c r="D241" s="5"/>
      <c r="E241" s="6"/>
      <c r="F241" s="6"/>
      <c r="G241" s="87"/>
      <c r="H241" s="7"/>
      <c r="I241" s="5"/>
      <c r="J241" s="139"/>
      <c r="K241" s="5"/>
      <c r="L241" s="5"/>
      <c r="M241" s="5"/>
      <c r="N241" s="5"/>
      <c r="O241" s="5"/>
      <c r="P241" s="5"/>
      <c r="Q241" s="4"/>
      <c r="R241" s="4"/>
      <c r="S241" s="4"/>
      <c r="T241" s="4"/>
    </row>
    <row r="242" spans="1:20" s="1" customFormat="1" ht="15.75" x14ac:dyDescent="0.2">
      <c r="A242" s="5"/>
      <c r="B242" s="5"/>
      <c r="C242" s="5"/>
      <c r="D242" s="5"/>
      <c r="E242" s="6"/>
      <c r="F242" s="6"/>
      <c r="G242" s="87"/>
      <c r="H242" s="7"/>
      <c r="I242" s="5"/>
      <c r="J242" s="139"/>
      <c r="K242" s="5"/>
      <c r="L242" s="5"/>
      <c r="M242" s="5"/>
      <c r="N242" s="5"/>
      <c r="O242" s="5"/>
      <c r="P242" s="5"/>
      <c r="Q242" s="4"/>
      <c r="R242" s="4"/>
      <c r="S242" s="4"/>
      <c r="T242" s="4"/>
    </row>
    <row r="243" spans="1:20" s="1" customFormat="1" ht="15.75" x14ac:dyDescent="0.2">
      <c r="A243" s="5"/>
      <c r="B243" s="5"/>
      <c r="C243" s="5"/>
      <c r="D243" s="5"/>
      <c r="E243" s="6"/>
      <c r="F243" s="6"/>
      <c r="G243" s="87"/>
      <c r="H243" s="7"/>
      <c r="I243" s="5"/>
      <c r="J243" s="139"/>
      <c r="K243" s="5"/>
      <c r="L243" s="5"/>
      <c r="M243" s="5"/>
      <c r="N243" s="5"/>
      <c r="O243" s="5"/>
      <c r="P243" s="5"/>
      <c r="Q243" s="4"/>
      <c r="R243" s="4"/>
      <c r="S243" s="4"/>
      <c r="T243" s="4"/>
    </row>
    <row r="244" spans="1:20" s="1" customFormat="1" ht="15.75" x14ac:dyDescent="0.2">
      <c r="A244" s="5"/>
      <c r="B244" s="5"/>
      <c r="C244" s="5"/>
      <c r="D244" s="5"/>
      <c r="E244" s="6"/>
      <c r="F244" s="6"/>
      <c r="G244" s="87"/>
      <c r="H244" s="7"/>
      <c r="I244" s="5"/>
      <c r="J244" s="139"/>
      <c r="K244" s="5"/>
      <c r="L244" s="5"/>
      <c r="M244" s="5"/>
      <c r="N244" s="5"/>
      <c r="O244" s="5"/>
      <c r="P244" s="5"/>
      <c r="Q244" s="4"/>
      <c r="R244" s="4"/>
      <c r="S244" s="4"/>
      <c r="T244" s="4"/>
    </row>
    <row r="245" spans="1:20" s="1" customFormat="1" x14ac:dyDescent="0.2">
      <c r="E245" s="2"/>
      <c r="F245" s="2"/>
      <c r="G245" s="86"/>
      <c r="H245" s="3"/>
      <c r="J245" s="138"/>
      <c r="Q245" s="4"/>
      <c r="R245" s="4"/>
      <c r="S245" s="4"/>
      <c r="T245" s="4"/>
    </row>
    <row r="246" spans="1:20" s="1" customFormat="1" x14ac:dyDescent="0.2">
      <c r="E246" s="2"/>
      <c r="F246" s="2"/>
      <c r="G246" s="86"/>
      <c r="H246" s="3"/>
      <c r="J246" s="138"/>
      <c r="Q246" s="4"/>
      <c r="R246" s="4"/>
      <c r="S246" s="4"/>
      <c r="T246" s="4"/>
    </row>
    <row r="247" spans="1:20" s="1" customFormat="1" x14ac:dyDescent="0.2">
      <c r="E247" s="2"/>
      <c r="F247" s="2"/>
      <c r="G247" s="86"/>
      <c r="H247" s="3"/>
      <c r="J247" s="138"/>
      <c r="Q247" s="4"/>
      <c r="R247" s="4"/>
      <c r="S247" s="4"/>
      <c r="T247" s="4"/>
    </row>
    <row r="248" spans="1:20" s="1" customFormat="1" x14ac:dyDescent="0.2">
      <c r="E248" s="2"/>
      <c r="F248" s="2"/>
      <c r="G248" s="86"/>
      <c r="H248" s="3"/>
      <c r="J248" s="138"/>
      <c r="Q248" s="4"/>
      <c r="R248" s="4"/>
      <c r="S248" s="4"/>
      <c r="T248" s="4"/>
    </row>
    <row r="249" spans="1:20" s="1" customFormat="1" x14ac:dyDescent="0.2">
      <c r="E249" s="2"/>
      <c r="F249" s="2"/>
      <c r="G249" s="86"/>
      <c r="H249" s="3"/>
      <c r="J249" s="138"/>
      <c r="Q249" s="4"/>
      <c r="R249" s="4"/>
      <c r="S249" s="4"/>
      <c r="T249" s="4"/>
    </row>
    <row r="250" spans="1:20" s="1" customFormat="1" x14ac:dyDescent="0.2">
      <c r="E250" s="2"/>
      <c r="F250" s="2"/>
      <c r="G250" s="86"/>
      <c r="H250" s="3"/>
      <c r="J250" s="138"/>
      <c r="Q250" s="4"/>
      <c r="R250" s="4"/>
      <c r="S250" s="4"/>
      <c r="T250" s="4"/>
    </row>
    <row r="251" spans="1:20" s="1" customFormat="1" x14ac:dyDescent="0.2">
      <c r="E251" s="2"/>
      <c r="F251" s="2"/>
      <c r="G251" s="86"/>
      <c r="H251" s="3"/>
      <c r="J251" s="138"/>
      <c r="Q251" s="4"/>
      <c r="R251" s="4"/>
      <c r="S251" s="4"/>
      <c r="T251" s="4"/>
    </row>
    <row r="252" spans="1:20" s="1" customFormat="1" x14ac:dyDescent="0.2">
      <c r="E252" s="2"/>
      <c r="F252" s="2"/>
      <c r="G252" s="86"/>
      <c r="H252" s="3"/>
      <c r="J252" s="138"/>
      <c r="Q252" s="4"/>
      <c r="R252" s="4"/>
      <c r="S252" s="4"/>
      <c r="T252" s="4"/>
    </row>
    <row r="253" spans="1:20" s="1" customFormat="1" x14ac:dyDescent="0.2">
      <c r="E253" s="2"/>
      <c r="F253" s="2"/>
      <c r="G253" s="86"/>
      <c r="H253" s="3"/>
      <c r="J253" s="138"/>
      <c r="Q253" s="4"/>
      <c r="R253" s="4"/>
      <c r="S253" s="4"/>
      <c r="T253" s="4"/>
    </row>
    <row r="254" spans="1:20" s="1" customFormat="1" x14ac:dyDescent="0.2">
      <c r="E254" s="2"/>
      <c r="F254" s="2"/>
      <c r="G254" s="86"/>
      <c r="H254" s="3"/>
      <c r="J254" s="138"/>
      <c r="Q254" s="4"/>
      <c r="R254" s="4"/>
      <c r="S254" s="4"/>
      <c r="T254" s="4"/>
    </row>
    <row r="255" spans="1:20" s="1" customFormat="1" x14ac:dyDescent="0.2">
      <c r="E255" s="2"/>
      <c r="F255" s="2"/>
      <c r="G255" s="86"/>
      <c r="H255" s="3"/>
      <c r="J255" s="138"/>
      <c r="Q255" s="4"/>
      <c r="R255" s="4"/>
      <c r="S255" s="4"/>
      <c r="T255" s="4"/>
    </row>
    <row r="256" spans="1:20" s="1" customFormat="1" x14ac:dyDescent="0.2">
      <c r="E256" s="2"/>
      <c r="F256" s="2"/>
      <c r="G256" s="86"/>
      <c r="H256" s="3"/>
      <c r="J256" s="138"/>
      <c r="Q256" s="4"/>
      <c r="R256" s="4"/>
      <c r="S256" s="4"/>
      <c r="T256" s="4"/>
    </row>
    <row r="257" spans="5:20" s="1" customFormat="1" x14ac:dyDescent="0.2">
      <c r="E257" s="2"/>
      <c r="F257" s="2"/>
      <c r="G257" s="86"/>
      <c r="H257" s="3"/>
      <c r="J257" s="138"/>
      <c r="Q257" s="4"/>
      <c r="R257" s="4"/>
      <c r="S257" s="4"/>
      <c r="T257" s="4"/>
    </row>
    <row r="258" spans="5:20" s="1" customFormat="1" x14ac:dyDescent="0.2">
      <c r="E258" s="2"/>
      <c r="F258" s="2"/>
      <c r="G258" s="86"/>
      <c r="H258" s="3"/>
      <c r="J258" s="138"/>
      <c r="Q258" s="4"/>
      <c r="R258" s="4"/>
      <c r="S258" s="4"/>
      <c r="T258" s="4"/>
    </row>
    <row r="259" spans="5:20" s="1" customFormat="1" x14ac:dyDescent="0.2">
      <c r="E259" s="2"/>
      <c r="F259" s="2"/>
      <c r="G259" s="86"/>
      <c r="H259" s="3"/>
      <c r="J259" s="138"/>
      <c r="Q259" s="4"/>
      <c r="R259" s="4"/>
      <c r="S259" s="4"/>
      <c r="T259" s="4"/>
    </row>
    <row r="260" spans="5:20" s="1" customFormat="1" x14ac:dyDescent="0.2">
      <c r="E260" s="2"/>
      <c r="F260" s="2"/>
      <c r="G260" s="86"/>
      <c r="H260" s="3"/>
      <c r="J260" s="138"/>
      <c r="Q260" s="4"/>
      <c r="R260" s="4"/>
      <c r="S260" s="4"/>
      <c r="T260" s="4"/>
    </row>
    <row r="261" spans="5:20" s="1" customFormat="1" x14ac:dyDescent="0.2">
      <c r="E261" s="2"/>
      <c r="F261" s="2"/>
      <c r="G261" s="86"/>
      <c r="H261" s="3"/>
      <c r="J261" s="138"/>
      <c r="Q261" s="4"/>
      <c r="R261" s="4"/>
      <c r="S261" s="4"/>
      <c r="T261" s="4"/>
    </row>
    <row r="262" spans="5:20" s="1" customFormat="1" x14ac:dyDescent="0.2">
      <c r="E262" s="2"/>
      <c r="F262" s="2"/>
      <c r="G262" s="86"/>
      <c r="H262" s="3"/>
      <c r="J262" s="138"/>
      <c r="Q262" s="4"/>
      <c r="R262" s="4"/>
      <c r="S262" s="4"/>
      <c r="T262" s="4"/>
    </row>
    <row r="263" spans="5:20" s="1" customFormat="1" x14ac:dyDescent="0.2">
      <c r="E263" s="2"/>
      <c r="F263" s="2"/>
      <c r="G263" s="86"/>
      <c r="H263" s="3"/>
      <c r="J263" s="138"/>
      <c r="Q263" s="4"/>
      <c r="R263" s="4"/>
      <c r="S263" s="4"/>
      <c r="T263" s="4"/>
    </row>
    <row r="264" spans="5:20" s="1" customFormat="1" x14ac:dyDescent="0.2">
      <c r="E264" s="2"/>
      <c r="F264" s="2"/>
      <c r="G264" s="86"/>
      <c r="H264" s="3"/>
      <c r="J264" s="138"/>
      <c r="Q264" s="4"/>
      <c r="R264" s="4"/>
      <c r="S264" s="4"/>
      <c r="T264" s="4"/>
    </row>
    <row r="265" spans="5:20" s="1" customFormat="1" x14ac:dyDescent="0.2">
      <c r="E265" s="2"/>
      <c r="F265" s="2"/>
      <c r="G265" s="86"/>
      <c r="H265" s="3"/>
      <c r="J265" s="138"/>
      <c r="Q265" s="4"/>
      <c r="R265" s="4"/>
      <c r="S265" s="4"/>
      <c r="T265" s="4"/>
    </row>
    <row r="266" spans="5:20" s="1" customFormat="1" x14ac:dyDescent="0.2">
      <c r="E266" s="2"/>
      <c r="F266" s="2"/>
      <c r="G266" s="86"/>
      <c r="H266" s="3"/>
      <c r="J266" s="138"/>
      <c r="Q266" s="4"/>
      <c r="R266" s="4"/>
      <c r="S266" s="4"/>
      <c r="T266" s="4"/>
    </row>
    <row r="267" spans="5:20" s="1" customFormat="1" x14ac:dyDescent="0.2">
      <c r="E267" s="2"/>
      <c r="F267" s="2"/>
      <c r="G267" s="86"/>
      <c r="H267" s="3"/>
      <c r="J267" s="138"/>
      <c r="Q267" s="4"/>
      <c r="R267" s="4"/>
      <c r="S267" s="4"/>
      <c r="T267" s="4"/>
    </row>
    <row r="268" spans="5:20" s="1" customFormat="1" x14ac:dyDescent="0.2">
      <c r="E268" s="2"/>
      <c r="F268" s="2"/>
      <c r="G268" s="86"/>
      <c r="H268" s="3"/>
      <c r="J268" s="138"/>
      <c r="Q268" s="4"/>
      <c r="R268" s="4"/>
      <c r="S268" s="4"/>
      <c r="T268" s="4"/>
    </row>
    <row r="269" spans="5:20" s="1" customFormat="1" x14ac:dyDescent="0.2">
      <c r="E269" s="2"/>
      <c r="F269" s="2"/>
      <c r="G269" s="86"/>
      <c r="H269" s="3"/>
      <c r="J269" s="138"/>
      <c r="Q269" s="4"/>
      <c r="R269" s="4"/>
      <c r="S269" s="4"/>
      <c r="T269" s="4"/>
    </row>
    <row r="270" spans="5:20" s="1" customFormat="1" x14ac:dyDescent="0.2">
      <c r="E270" s="2"/>
      <c r="F270" s="2"/>
      <c r="G270" s="86"/>
      <c r="H270" s="3"/>
      <c r="J270" s="138"/>
      <c r="Q270" s="4"/>
      <c r="R270" s="4"/>
      <c r="S270" s="4"/>
      <c r="T270" s="4"/>
    </row>
    <row r="271" spans="5:20" s="1" customFormat="1" x14ac:dyDescent="0.2">
      <c r="E271" s="2"/>
      <c r="F271" s="2"/>
      <c r="G271" s="86"/>
      <c r="H271" s="3"/>
      <c r="J271" s="138"/>
      <c r="Q271" s="4"/>
      <c r="R271" s="4"/>
      <c r="S271" s="4"/>
      <c r="T271" s="4"/>
    </row>
    <row r="272" spans="5:20" s="1" customFormat="1" x14ac:dyDescent="0.2">
      <c r="E272" s="2"/>
      <c r="F272" s="2"/>
      <c r="G272" s="86"/>
      <c r="H272" s="3"/>
      <c r="J272" s="138"/>
      <c r="Q272" s="4"/>
      <c r="R272" s="4"/>
      <c r="S272" s="4"/>
      <c r="T272" s="4"/>
    </row>
    <row r="273" spans="5:20" s="1" customFormat="1" x14ac:dyDescent="0.2">
      <c r="E273" s="2"/>
      <c r="F273" s="2"/>
      <c r="G273" s="86"/>
      <c r="H273" s="3"/>
      <c r="J273" s="138"/>
      <c r="Q273" s="4"/>
      <c r="R273" s="4"/>
      <c r="S273" s="4"/>
      <c r="T273" s="4"/>
    </row>
    <row r="274" spans="5:20" s="1" customFormat="1" x14ac:dyDescent="0.2">
      <c r="E274" s="2"/>
      <c r="F274" s="2"/>
      <c r="G274" s="86"/>
      <c r="H274" s="3"/>
      <c r="J274" s="138"/>
      <c r="Q274" s="4"/>
      <c r="R274" s="4"/>
      <c r="S274" s="4"/>
      <c r="T274" s="4"/>
    </row>
    <row r="275" spans="5:20" s="1" customFormat="1" x14ac:dyDescent="0.2">
      <c r="E275" s="2"/>
      <c r="F275" s="2"/>
      <c r="G275" s="86"/>
      <c r="H275" s="3"/>
      <c r="J275" s="138"/>
      <c r="Q275" s="4"/>
      <c r="R275" s="4"/>
      <c r="S275" s="4"/>
      <c r="T275" s="4"/>
    </row>
    <row r="276" spans="5:20" s="1" customFormat="1" x14ac:dyDescent="0.2">
      <c r="E276" s="2"/>
      <c r="F276" s="2"/>
      <c r="G276" s="86"/>
      <c r="H276" s="3"/>
      <c r="J276" s="138"/>
      <c r="Q276" s="4"/>
      <c r="R276" s="4"/>
      <c r="S276" s="4"/>
      <c r="T276" s="4"/>
    </row>
    <row r="277" spans="5:20" s="1" customFormat="1" x14ac:dyDescent="0.2">
      <c r="E277" s="2"/>
      <c r="F277" s="2"/>
      <c r="G277" s="86"/>
      <c r="H277" s="3"/>
      <c r="J277" s="138"/>
      <c r="Q277" s="4"/>
      <c r="R277" s="4"/>
      <c r="S277" s="4"/>
      <c r="T277" s="4"/>
    </row>
    <row r="278" spans="5:20" s="1" customFormat="1" x14ac:dyDescent="0.2">
      <c r="E278" s="2"/>
      <c r="F278" s="2"/>
      <c r="G278" s="86"/>
      <c r="H278" s="3"/>
      <c r="J278" s="138"/>
      <c r="Q278" s="4"/>
      <c r="R278" s="4"/>
      <c r="S278" s="4"/>
      <c r="T278" s="4"/>
    </row>
    <row r="279" spans="5:20" s="1" customFormat="1" x14ac:dyDescent="0.2">
      <c r="E279" s="2"/>
      <c r="F279" s="2"/>
      <c r="G279" s="86"/>
      <c r="H279" s="3"/>
      <c r="J279" s="138"/>
      <c r="Q279" s="4"/>
      <c r="R279" s="4"/>
      <c r="S279" s="4"/>
      <c r="T279" s="4"/>
    </row>
    <row r="280" spans="5:20" s="1" customFormat="1" x14ac:dyDescent="0.2">
      <c r="E280" s="2"/>
      <c r="F280" s="2"/>
      <c r="G280" s="86"/>
      <c r="H280" s="3"/>
      <c r="J280" s="138"/>
      <c r="Q280" s="4"/>
      <c r="R280" s="4"/>
      <c r="S280" s="4"/>
      <c r="T280" s="4"/>
    </row>
    <row r="281" spans="5:20" s="1" customFormat="1" x14ac:dyDescent="0.2">
      <c r="E281" s="2"/>
      <c r="F281" s="2"/>
      <c r="G281" s="86"/>
      <c r="H281" s="3"/>
      <c r="J281" s="138"/>
      <c r="Q281" s="4"/>
      <c r="R281" s="4"/>
      <c r="S281" s="4"/>
      <c r="T281" s="4"/>
    </row>
    <row r="282" spans="5:20" s="1" customFormat="1" x14ac:dyDescent="0.2">
      <c r="E282" s="2"/>
      <c r="F282" s="2"/>
      <c r="G282" s="86"/>
      <c r="H282" s="3"/>
      <c r="J282" s="138"/>
      <c r="Q282" s="4"/>
      <c r="R282" s="4"/>
      <c r="S282" s="4"/>
      <c r="T282" s="4"/>
    </row>
    <row r="283" spans="5:20" s="1" customFormat="1" x14ac:dyDescent="0.2">
      <c r="E283" s="2"/>
      <c r="F283" s="2"/>
      <c r="G283" s="86"/>
      <c r="H283" s="3"/>
      <c r="J283" s="138"/>
      <c r="Q283" s="4"/>
      <c r="R283" s="4"/>
      <c r="S283" s="4"/>
      <c r="T283" s="4"/>
    </row>
    <row r="284" spans="5:20" s="1" customFormat="1" x14ac:dyDescent="0.2">
      <c r="E284" s="2"/>
      <c r="F284" s="2"/>
      <c r="G284" s="86"/>
      <c r="H284" s="3"/>
      <c r="J284" s="138"/>
      <c r="Q284" s="4"/>
      <c r="R284" s="4"/>
      <c r="S284" s="4"/>
      <c r="T284" s="4"/>
    </row>
    <row r="285" spans="5:20" s="1" customFormat="1" x14ac:dyDescent="0.2">
      <c r="E285" s="2"/>
      <c r="F285" s="2"/>
      <c r="G285" s="86"/>
      <c r="H285" s="3"/>
      <c r="J285" s="138"/>
      <c r="Q285" s="4"/>
      <c r="R285" s="4"/>
      <c r="S285" s="4"/>
      <c r="T285" s="4"/>
    </row>
    <row r="286" spans="5:20" s="1" customFormat="1" x14ac:dyDescent="0.2">
      <c r="E286" s="2"/>
      <c r="F286" s="2"/>
      <c r="G286" s="86"/>
      <c r="H286" s="3"/>
      <c r="J286" s="138"/>
      <c r="Q286" s="4"/>
      <c r="R286" s="4"/>
      <c r="S286" s="4"/>
      <c r="T286" s="4"/>
    </row>
    <row r="287" spans="5:20" s="1" customFormat="1" x14ac:dyDescent="0.2">
      <c r="E287" s="2"/>
      <c r="F287" s="2"/>
      <c r="G287" s="86"/>
      <c r="H287" s="3"/>
      <c r="J287" s="138"/>
      <c r="Q287" s="4"/>
      <c r="R287" s="4"/>
      <c r="S287" s="4"/>
      <c r="T287" s="4"/>
    </row>
    <row r="288" spans="5:20" s="1" customFormat="1" x14ac:dyDescent="0.2">
      <c r="E288" s="2"/>
      <c r="F288" s="2"/>
      <c r="G288" s="86"/>
      <c r="H288" s="3"/>
      <c r="J288" s="138"/>
      <c r="Q288" s="4"/>
      <c r="R288" s="4"/>
      <c r="S288" s="4"/>
      <c r="T288" s="4"/>
    </row>
    <row r="289" spans="5:20" s="1" customFormat="1" x14ac:dyDescent="0.2">
      <c r="E289" s="2"/>
      <c r="F289" s="2"/>
      <c r="G289" s="86"/>
      <c r="H289" s="3"/>
      <c r="J289" s="138"/>
      <c r="Q289" s="4"/>
      <c r="R289" s="4"/>
      <c r="S289" s="4"/>
      <c r="T289" s="4"/>
    </row>
    <row r="290" spans="5:20" s="1" customFormat="1" x14ac:dyDescent="0.2">
      <c r="E290" s="2"/>
      <c r="F290" s="2"/>
      <c r="G290" s="86"/>
      <c r="H290" s="3"/>
      <c r="J290" s="138"/>
      <c r="Q290" s="4"/>
      <c r="R290" s="4"/>
      <c r="S290" s="4"/>
      <c r="T290" s="4"/>
    </row>
    <row r="291" spans="5:20" s="1" customFormat="1" x14ac:dyDescent="0.2">
      <c r="E291" s="2"/>
      <c r="F291" s="2"/>
      <c r="G291" s="86"/>
      <c r="H291" s="3"/>
      <c r="J291" s="138"/>
      <c r="Q291" s="4"/>
      <c r="R291" s="4"/>
      <c r="S291" s="4"/>
      <c r="T291" s="4"/>
    </row>
    <row r="292" spans="5:20" s="1" customFormat="1" x14ac:dyDescent="0.2">
      <c r="E292" s="2"/>
      <c r="F292" s="2"/>
      <c r="G292" s="86"/>
      <c r="H292" s="3"/>
      <c r="J292" s="138"/>
      <c r="Q292" s="4"/>
      <c r="R292" s="4"/>
      <c r="S292" s="4"/>
      <c r="T292" s="4"/>
    </row>
    <row r="293" spans="5:20" s="1" customFormat="1" x14ac:dyDescent="0.2">
      <c r="E293" s="2"/>
      <c r="F293" s="2"/>
      <c r="G293" s="86"/>
      <c r="H293" s="3"/>
      <c r="J293" s="138"/>
      <c r="Q293" s="4"/>
      <c r="R293" s="4"/>
      <c r="S293" s="4"/>
      <c r="T293" s="4"/>
    </row>
    <row r="294" spans="5:20" s="1" customFormat="1" x14ac:dyDescent="0.2">
      <c r="E294" s="2"/>
      <c r="F294" s="2"/>
      <c r="G294" s="86"/>
      <c r="H294" s="3"/>
      <c r="J294" s="138"/>
      <c r="Q294" s="4"/>
      <c r="R294" s="4"/>
      <c r="S294" s="4"/>
      <c r="T294" s="4"/>
    </row>
    <row r="295" spans="5:20" s="1" customFormat="1" x14ac:dyDescent="0.2">
      <c r="E295" s="2"/>
      <c r="F295" s="2"/>
      <c r="G295" s="86"/>
      <c r="H295" s="3"/>
      <c r="J295" s="138"/>
      <c r="Q295" s="4"/>
      <c r="R295" s="4"/>
      <c r="S295" s="4"/>
      <c r="T295" s="4"/>
    </row>
    <row r="296" spans="5:20" s="1" customFormat="1" x14ac:dyDescent="0.2">
      <c r="E296" s="2"/>
      <c r="F296" s="2"/>
      <c r="G296" s="86"/>
      <c r="H296" s="3"/>
      <c r="J296" s="138"/>
      <c r="Q296" s="4"/>
      <c r="R296" s="4"/>
      <c r="S296" s="4"/>
      <c r="T296" s="4"/>
    </row>
    <row r="297" spans="5:20" s="1" customFormat="1" x14ac:dyDescent="0.2">
      <c r="E297" s="2"/>
      <c r="F297" s="2"/>
      <c r="G297" s="86"/>
      <c r="H297" s="3"/>
      <c r="J297" s="138"/>
      <c r="Q297" s="4"/>
      <c r="R297" s="4"/>
      <c r="S297" s="4"/>
      <c r="T297" s="4"/>
    </row>
    <row r="298" spans="5:20" s="1" customFormat="1" x14ac:dyDescent="0.2">
      <c r="E298" s="2"/>
      <c r="F298" s="2"/>
      <c r="G298" s="86"/>
      <c r="H298" s="3"/>
      <c r="J298" s="138"/>
      <c r="Q298" s="4"/>
      <c r="R298" s="4"/>
      <c r="S298" s="4"/>
      <c r="T298" s="4"/>
    </row>
    <row r="299" spans="5:20" s="1" customFormat="1" x14ac:dyDescent="0.2">
      <c r="E299" s="2"/>
      <c r="F299" s="2"/>
      <c r="G299" s="86"/>
      <c r="H299" s="3"/>
      <c r="J299" s="138"/>
      <c r="Q299" s="4"/>
      <c r="R299" s="4"/>
      <c r="S299" s="4"/>
      <c r="T299" s="4"/>
    </row>
    <row r="300" spans="5:20" s="1" customFormat="1" x14ac:dyDescent="0.2">
      <c r="E300" s="2"/>
      <c r="F300" s="2"/>
      <c r="G300" s="86"/>
      <c r="H300" s="3"/>
      <c r="J300" s="138"/>
      <c r="Q300" s="4"/>
      <c r="R300" s="4"/>
      <c r="S300" s="4"/>
      <c r="T300" s="4"/>
    </row>
    <row r="301" spans="5:20" s="1" customFormat="1" x14ac:dyDescent="0.2">
      <c r="E301" s="2"/>
      <c r="F301" s="2"/>
      <c r="G301" s="86"/>
      <c r="H301" s="3"/>
      <c r="J301" s="138"/>
      <c r="Q301" s="4"/>
      <c r="R301" s="4"/>
      <c r="S301" s="4"/>
      <c r="T301" s="4"/>
    </row>
    <row r="302" spans="5:20" s="1" customFormat="1" x14ac:dyDescent="0.2">
      <c r="E302" s="2"/>
      <c r="F302" s="2"/>
      <c r="G302" s="86"/>
      <c r="H302" s="3"/>
      <c r="J302" s="138"/>
      <c r="Q302" s="4"/>
      <c r="R302" s="4"/>
      <c r="S302" s="4"/>
      <c r="T302" s="4"/>
    </row>
    <row r="303" spans="5:20" s="1" customFormat="1" x14ac:dyDescent="0.2">
      <c r="E303" s="2"/>
      <c r="F303" s="2"/>
      <c r="G303" s="86"/>
      <c r="H303" s="3"/>
      <c r="J303" s="138"/>
      <c r="Q303" s="4"/>
      <c r="R303" s="4"/>
      <c r="S303" s="4"/>
      <c r="T303" s="4"/>
    </row>
    <row r="304" spans="5:20" s="1" customFormat="1" x14ac:dyDescent="0.2">
      <c r="E304" s="2"/>
      <c r="F304" s="2"/>
      <c r="G304" s="86"/>
      <c r="H304" s="3"/>
      <c r="J304" s="138"/>
      <c r="Q304" s="4"/>
      <c r="R304" s="4"/>
      <c r="S304" s="4"/>
      <c r="T304" s="4"/>
    </row>
    <row r="305" spans="5:20" s="1" customFormat="1" x14ac:dyDescent="0.2">
      <c r="E305" s="2"/>
      <c r="F305" s="2"/>
      <c r="G305" s="86"/>
      <c r="H305" s="3"/>
      <c r="J305" s="138"/>
      <c r="Q305" s="4"/>
      <c r="R305" s="4"/>
      <c r="S305" s="4"/>
      <c r="T305" s="4"/>
    </row>
    <row r="306" spans="5:20" s="1" customFormat="1" x14ac:dyDescent="0.2">
      <c r="E306" s="2"/>
      <c r="F306" s="2"/>
      <c r="G306" s="86"/>
      <c r="H306" s="3"/>
      <c r="J306" s="138"/>
      <c r="Q306" s="4"/>
      <c r="R306" s="4"/>
      <c r="S306" s="4"/>
      <c r="T306" s="4"/>
    </row>
    <row r="307" spans="5:20" s="1" customFormat="1" x14ac:dyDescent="0.2">
      <c r="E307" s="2"/>
      <c r="F307" s="2"/>
      <c r="G307" s="86"/>
      <c r="H307" s="3"/>
      <c r="J307" s="138"/>
      <c r="Q307" s="4"/>
      <c r="R307" s="4"/>
      <c r="S307" s="4"/>
      <c r="T307" s="4"/>
    </row>
    <row r="308" spans="5:20" s="1" customFormat="1" x14ac:dyDescent="0.2">
      <c r="E308" s="2"/>
      <c r="F308" s="2"/>
      <c r="G308" s="86"/>
      <c r="H308" s="3"/>
      <c r="J308" s="138"/>
      <c r="Q308" s="4"/>
      <c r="R308" s="4"/>
      <c r="S308" s="4"/>
      <c r="T308" s="4"/>
    </row>
    <row r="309" spans="5:20" s="1" customFormat="1" x14ac:dyDescent="0.2">
      <c r="E309" s="2"/>
      <c r="F309" s="2"/>
      <c r="G309" s="86"/>
      <c r="H309" s="3"/>
      <c r="J309" s="138"/>
      <c r="Q309" s="4"/>
      <c r="R309" s="4"/>
      <c r="S309" s="4"/>
      <c r="T309" s="4"/>
    </row>
    <row r="310" spans="5:20" s="1" customFormat="1" x14ac:dyDescent="0.2">
      <c r="E310" s="2"/>
      <c r="F310" s="2"/>
      <c r="G310" s="86"/>
      <c r="H310" s="3"/>
      <c r="J310" s="138"/>
      <c r="Q310" s="4"/>
      <c r="R310" s="4"/>
      <c r="S310" s="4"/>
      <c r="T310" s="4"/>
    </row>
    <row r="311" spans="5:20" s="1" customFormat="1" x14ac:dyDescent="0.2">
      <c r="E311" s="2"/>
      <c r="F311" s="2"/>
      <c r="G311" s="86"/>
      <c r="H311" s="3"/>
      <c r="J311" s="138"/>
      <c r="Q311" s="4"/>
      <c r="R311" s="4"/>
      <c r="S311" s="4"/>
      <c r="T311" s="4"/>
    </row>
    <row r="312" spans="5:20" s="1" customFormat="1" x14ac:dyDescent="0.2">
      <c r="E312" s="2"/>
      <c r="F312" s="2"/>
      <c r="G312" s="86"/>
      <c r="H312" s="3"/>
      <c r="J312" s="138"/>
      <c r="Q312" s="4"/>
      <c r="R312" s="4"/>
      <c r="S312" s="4"/>
      <c r="T312" s="4"/>
    </row>
    <row r="313" spans="5:20" s="1" customFormat="1" x14ac:dyDescent="0.2">
      <c r="E313" s="2"/>
      <c r="F313" s="2"/>
      <c r="G313" s="86"/>
      <c r="H313" s="3"/>
      <c r="J313" s="138"/>
      <c r="Q313" s="4"/>
      <c r="R313" s="4"/>
      <c r="S313" s="4"/>
      <c r="T313" s="4"/>
    </row>
    <row r="314" spans="5:20" s="1" customFormat="1" x14ac:dyDescent="0.2">
      <c r="E314" s="2"/>
      <c r="F314" s="2"/>
      <c r="G314" s="86"/>
      <c r="H314" s="3"/>
      <c r="J314" s="138"/>
      <c r="Q314" s="4"/>
      <c r="R314" s="4"/>
      <c r="S314" s="4"/>
      <c r="T314" s="4"/>
    </row>
    <row r="315" spans="5:20" s="1" customFormat="1" x14ac:dyDescent="0.2">
      <c r="E315" s="2"/>
      <c r="F315" s="2"/>
      <c r="G315" s="86"/>
      <c r="H315" s="3"/>
      <c r="J315" s="138"/>
      <c r="Q315" s="4"/>
      <c r="R315" s="4"/>
      <c r="S315" s="4"/>
      <c r="T315" s="4"/>
    </row>
    <row r="316" spans="5:20" s="1" customFormat="1" x14ac:dyDescent="0.2">
      <c r="E316" s="2"/>
      <c r="F316" s="2"/>
      <c r="G316" s="86"/>
      <c r="H316" s="3"/>
      <c r="J316" s="138"/>
      <c r="Q316" s="4"/>
      <c r="R316" s="4"/>
      <c r="S316" s="4"/>
      <c r="T316" s="4"/>
    </row>
    <row r="317" spans="5:20" s="1" customFormat="1" x14ac:dyDescent="0.2">
      <c r="E317" s="2"/>
      <c r="F317" s="2"/>
      <c r="G317" s="86"/>
      <c r="H317" s="3"/>
      <c r="J317" s="138"/>
      <c r="Q317" s="4"/>
      <c r="R317" s="4"/>
      <c r="S317" s="4"/>
      <c r="T317" s="4"/>
    </row>
    <row r="318" spans="5:20" s="1" customFormat="1" x14ac:dyDescent="0.2">
      <c r="E318" s="2"/>
      <c r="F318" s="2"/>
      <c r="G318" s="86"/>
      <c r="H318" s="3"/>
      <c r="J318" s="138"/>
      <c r="Q318" s="4"/>
      <c r="R318" s="4"/>
      <c r="S318" s="4"/>
      <c r="T318" s="4"/>
    </row>
    <row r="319" spans="5:20" s="1" customFormat="1" x14ac:dyDescent="0.2">
      <c r="E319" s="2"/>
      <c r="F319" s="2"/>
      <c r="G319" s="86"/>
      <c r="H319" s="3"/>
      <c r="J319" s="138"/>
      <c r="Q319" s="4"/>
      <c r="R319" s="4"/>
      <c r="S319" s="4"/>
      <c r="T319" s="4"/>
    </row>
    <row r="320" spans="5:20" s="1" customFormat="1" x14ac:dyDescent="0.2">
      <c r="E320" s="2"/>
      <c r="F320" s="2"/>
      <c r="G320" s="86"/>
      <c r="H320" s="3"/>
      <c r="J320" s="138"/>
      <c r="Q320" s="4"/>
      <c r="R320" s="4"/>
      <c r="S320" s="4"/>
      <c r="T320" s="4"/>
    </row>
    <row r="321" spans="5:20" s="1" customFormat="1" x14ac:dyDescent="0.2">
      <c r="E321" s="2"/>
      <c r="F321" s="2"/>
      <c r="G321" s="86"/>
      <c r="H321" s="3"/>
      <c r="J321" s="138"/>
      <c r="Q321" s="4"/>
      <c r="R321" s="4"/>
      <c r="S321" s="4"/>
      <c r="T321" s="4"/>
    </row>
    <row r="322" spans="5:20" s="1" customFormat="1" x14ac:dyDescent="0.2">
      <c r="E322" s="2"/>
      <c r="F322" s="2"/>
      <c r="G322" s="86"/>
      <c r="H322" s="3"/>
      <c r="J322" s="138"/>
      <c r="Q322" s="4"/>
      <c r="R322" s="4"/>
      <c r="S322" s="4"/>
      <c r="T322" s="4"/>
    </row>
    <row r="323" spans="5:20" s="1" customFormat="1" x14ac:dyDescent="0.2">
      <c r="E323" s="2"/>
      <c r="F323" s="2"/>
      <c r="G323" s="86"/>
      <c r="H323" s="3"/>
      <c r="J323" s="138"/>
      <c r="Q323" s="4"/>
      <c r="R323" s="4"/>
      <c r="S323" s="4"/>
      <c r="T323" s="4"/>
    </row>
    <row r="324" spans="5:20" s="1" customFormat="1" x14ac:dyDescent="0.2">
      <c r="E324" s="2"/>
      <c r="F324" s="2"/>
      <c r="G324" s="86"/>
      <c r="H324" s="3"/>
      <c r="J324" s="138"/>
      <c r="Q324" s="4"/>
      <c r="R324" s="4"/>
      <c r="S324" s="4"/>
      <c r="T324" s="4"/>
    </row>
    <row r="325" spans="5:20" s="1" customFormat="1" x14ac:dyDescent="0.2">
      <c r="E325" s="2"/>
      <c r="F325" s="2"/>
      <c r="G325" s="86"/>
      <c r="H325" s="3"/>
      <c r="J325" s="138"/>
      <c r="Q325" s="4"/>
      <c r="R325" s="4"/>
      <c r="S325" s="4"/>
      <c r="T325" s="4"/>
    </row>
    <row r="326" spans="5:20" s="1" customFormat="1" x14ac:dyDescent="0.2">
      <c r="E326" s="2"/>
      <c r="F326" s="2"/>
      <c r="G326" s="86"/>
      <c r="H326" s="3"/>
      <c r="J326" s="138"/>
      <c r="Q326" s="4"/>
      <c r="R326" s="4"/>
      <c r="S326" s="4"/>
      <c r="T326" s="4"/>
    </row>
    <row r="327" spans="5:20" s="1" customFormat="1" x14ac:dyDescent="0.2">
      <c r="E327" s="2"/>
      <c r="F327" s="2"/>
      <c r="G327" s="86"/>
      <c r="H327" s="3"/>
      <c r="J327" s="138"/>
      <c r="Q327" s="4"/>
      <c r="R327" s="4"/>
      <c r="S327" s="4"/>
      <c r="T327" s="4"/>
    </row>
    <row r="328" spans="5:20" s="1" customFormat="1" x14ac:dyDescent="0.2">
      <c r="E328" s="2"/>
      <c r="F328" s="2"/>
      <c r="G328" s="86"/>
      <c r="H328" s="3"/>
      <c r="J328" s="138"/>
      <c r="Q328" s="4"/>
      <c r="R328" s="4"/>
      <c r="S328" s="4"/>
      <c r="T328" s="4"/>
    </row>
    <row r="329" spans="5:20" s="1" customFormat="1" x14ac:dyDescent="0.2">
      <c r="E329" s="2"/>
      <c r="F329" s="2"/>
      <c r="G329" s="86"/>
      <c r="H329" s="3"/>
      <c r="J329" s="138"/>
      <c r="Q329" s="4"/>
      <c r="R329" s="4"/>
      <c r="S329" s="4"/>
      <c r="T329" s="4"/>
    </row>
    <row r="330" spans="5:20" s="1" customFormat="1" x14ac:dyDescent="0.2">
      <c r="E330" s="2"/>
      <c r="F330" s="2"/>
      <c r="G330" s="86"/>
      <c r="H330" s="3"/>
      <c r="J330" s="138"/>
      <c r="Q330" s="4"/>
      <c r="R330" s="4"/>
      <c r="S330" s="4"/>
      <c r="T330" s="4"/>
    </row>
    <row r="331" spans="5:20" s="1" customFormat="1" x14ac:dyDescent="0.2">
      <c r="E331" s="2"/>
      <c r="F331" s="2"/>
      <c r="G331" s="86"/>
      <c r="H331" s="3"/>
      <c r="J331" s="138"/>
      <c r="Q331" s="4"/>
      <c r="R331" s="4"/>
      <c r="S331" s="4"/>
      <c r="T331" s="4"/>
    </row>
    <row r="332" spans="5:20" s="1" customFormat="1" x14ac:dyDescent="0.2">
      <c r="E332" s="2"/>
      <c r="F332" s="2"/>
      <c r="G332" s="86"/>
      <c r="H332" s="3"/>
      <c r="J332" s="138"/>
      <c r="Q332" s="4"/>
      <c r="R332" s="4"/>
      <c r="S332" s="4"/>
      <c r="T332" s="4"/>
    </row>
    <row r="333" spans="5:20" s="1" customFormat="1" x14ac:dyDescent="0.2">
      <c r="E333" s="2"/>
      <c r="F333" s="2"/>
      <c r="G333" s="86"/>
      <c r="H333" s="3"/>
      <c r="J333" s="138"/>
      <c r="Q333" s="4"/>
      <c r="R333" s="4"/>
      <c r="S333" s="4"/>
      <c r="T333" s="4"/>
    </row>
    <row r="334" spans="5:20" s="1" customFormat="1" x14ac:dyDescent="0.2">
      <c r="E334" s="2"/>
      <c r="F334" s="2"/>
      <c r="G334" s="86"/>
      <c r="H334" s="3"/>
      <c r="J334" s="138"/>
      <c r="Q334" s="4"/>
      <c r="R334" s="4"/>
      <c r="S334" s="4"/>
      <c r="T334" s="4"/>
    </row>
    <row r="335" spans="5:20" s="1" customFormat="1" x14ac:dyDescent="0.2">
      <c r="E335" s="2"/>
      <c r="F335" s="2"/>
      <c r="G335" s="86"/>
      <c r="H335" s="3"/>
      <c r="J335" s="138"/>
      <c r="Q335" s="4"/>
      <c r="R335" s="4"/>
      <c r="S335" s="4"/>
      <c r="T335" s="4"/>
    </row>
    <row r="336" spans="5:20" s="1" customFormat="1" x14ac:dyDescent="0.2">
      <c r="E336" s="2"/>
      <c r="F336" s="2"/>
      <c r="G336" s="86"/>
      <c r="H336" s="3"/>
      <c r="J336" s="138"/>
      <c r="Q336" s="4"/>
      <c r="R336" s="4"/>
      <c r="S336" s="4"/>
      <c r="T336" s="4"/>
    </row>
    <row r="337" spans="5:20" s="1" customFormat="1" x14ac:dyDescent="0.2">
      <c r="E337" s="2"/>
      <c r="F337" s="2"/>
      <c r="G337" s="86"/>
      <c r="H337" s="3"/>
      <c r="J337" s="138"/>
      <c r="Q337" s="4"/>
      <c r="R337" s="4"/>
      <c r="S337" s="4"/>
      <c r="T337" s="4"/>
    </row>
    <row r="338" spans="5:20" s="1" customFormat="1" x14ac:dyDescent="0.2">
      <c r="E338" s="2"/>
      <c r="F338" s="2"/>
      <c r="G338" s="86"/>
      <c r="H338" s="3"/>
      <c r="J338" s="138"/>
      <c r="Q338" s="4"/>
      <c r="R338" s="4"/>
      <c r="S338" s="4"/>
      <c r="T338" s="4"/>
    </row>
    <row r="339" spans="5:20" s="1" customFormat="1" x14ac:dyDescent="0.2">
      <c r="E339" s="2"/>
      <c r="F339" s="2"/>
      <c r="G339" s="86"/>
      <c r="H339" s="3"/>
      <c r="J339" s="138"/>
      <c r="Q339" s="4"/>
      <c r="R339" s="4"/>
      <c r="S339" s="4"/>
      <c r="T339" s="4"/>
    </row>
    <row r="340" spans="5:20" s="1" customFormat="1" x14ac:dyDescent="0.2">
      <c r="E340" s="2"/>
      <c r="F340" s="2"/>
      <c r="G340" s="86"/>
      <c r="H340" s="3"/>
      <c r="J340" s="138"/>
      <c r="Q340" s="4"/>
      <c r="R340" s="4"/>
      <c r="S340" s="4"/>
      <c r="T340" s="4"/>
    </row>
    <row r="341" spans="5:20" s="1" customFormat="1" x14ac:dyDescent="0.2">
      <c r="E341" s="2"/>
      <c r="F341" s="2"/>
      <c r="G341" s="86"/>
      <c r="H341" s="3"/>
      <c r="J341" s="138"/>
      <c r="Q341" s="4"/>
      <c r="R341" s="4"/>
      <c r="S341" s="4"/>
      <c r="T341" s="4"/>
    </row>
    <row r="342" spans="5:20" s="1" customFormat="1" x14ac:dyDescent="0.2">
      <c r="E342" s="2"/>
      <c r="F342" s="2"/>
      <c r="G342" s="86"/>
      <c r="H342" s="3"/>
      <c r="J342" s="138"/>
      <c r="Q342" s="4"/>
      <c r="R342" s="4"/>
      <c r="S342" s="4"/>
      <c r="T342" s="4"/>
    </row>
    <row r="343" spans="5:20" s="1" customFormat="1" x14ac:dyDescent="0.2">
      <c r="E343" s="2"/>
      <c r="F343" s="2"/>
      <c r="G343" s="86"/>
      <c r="H343" s="3"/>
      <c r="J343" s="138"/>
      <c r="Q343" s="4"/>
      <c r="R343" s="4"/>
      <c r="S343" s="4"/>
      <c r="T343" s="4"/>
    </row>
    <row r="344" spans="5:20" s="1" customFormat="1" x14ac:dyDescent="0.2">
      <c r="E344" s="2"/>
      <c r="F344" s="2"/>
      <c r="G344" s="86"/>
      <c r="H344" s="3"/>
      <c r="J344" s="138"/>
      <c r="Q344" s="4"/>
      <c r="R344" s="4"/>
      <c r="S344" s="4"/>
      <c r="T344" s="4"/>
    </row>
    <row r="345" spans="5:20" s="1" customFormat="1" x14ac:dyDescent="0.2">
      <c r="E345" s="2"/>
      <c r="F345" s="2"/>
      <c r="G345" s="86"/>
      <c r="H345" s="3"/>
      <c r="J345" s="138"/>
      <c r="Q345" s="4"/>
      <c r="R345" s="4"/>
      <c r="S345" s="4"/>
      <c r="T345" s="4"/>
    </row>
    <row r="346" spans="5:20" s="1" customFormat="1" x14ac:dyDescent="0.2">
      <c r="E346" s="2"/>
      <c r="F346" s="2"/>
      <c r="G346" s="86"/>
      <c r="H346" s="3"/>
      <c r="J346" s="138"/>
      <c r="Q346" s="4"/>
      <c r="R346" s="4"/>
      <c r="S346" s="4"/>
      <c r="T346" s="4"/>
    </row>
    <row r="347" spans="5:20" s="1" customFormat="1" x14ac:dyDescent="0.2">
      <c r="E347" s="2"/>
      <c r="F347" s="2"/>
      <c r="G347" s="86"/>
      <c r="H347" s="3"/>
      <c r="J347" s="138"/>
      <c r="Q347" s="4"/>
      <c r="R347" s="4"/>
      <c r="S347" s="4"/>
      <c r="T347" s="4"/>
    </row>
    <row r="348" spans="5:20" s="1" customFormat="1" x14ac:dyDescent="0.2">
      <c r="E348" s="2"/>
      <c r="F348" s="2"/>
      <c r="G348" s="86"/>
      <c r="H348" s="3"/>
      <c r="J348" s="138"/>
      <c r="Q348" s="4"/>
      <c r="R348" s="4"/>
      <c r="S348" s="4"/>
      <c r="T348" s="4"/>
    </row>
    <row r="349" spans="5:20" s="1" customFormat="1" x14ac:dyDescent="0.2">
      <c r="E349" s="2"/>
      <c r="F349" s="2"/>
      <c r="G349" s="86"/>
      <c r="H349" s="3"/>
      <c r="J349" s="138"/>
      <c r="Q349" s="4"/>
      <c r="R349" s="4"/>
      <c r="S349" s="4"/>
      <c r="T349" s="4"/>
    </row>
    <row r="350" spans="5:20" s="1" customFormat="1" x14ac:dyDescent="0.2">
      <c r="E350" s="2"/>
      <c r="F350" s="2"/>
      <c r="G350" s="86"/>
      <c r="H350" s="3"/>
      <c r="J350" s="138"/>
      <c r="Q350" s="4"/>
      <c r="R350" s="4"/>
      <c r="S350" s="4"/>
      <c r="T350" s="4"/>
    </row>
    <row r="351" spans="5:20" s="1" customFormat="1" x14ac:dyDescent="0.2">
      <c r="E351" s="2"/>
      <c r="F351" s="2"/>
      <c r="G351" s="86"/>
      <c r="H351" s="3"/>
      <c r="J351" s="138"/>
      <c r="Q351" s="4"/>
      <c r="R351" s="4"/>
      <c r="S351" s="4"/>
      <c r="T351" s="4"/>
    </row>
    <row r="352" spans="5:20" s="1" customFormat="1" x14ac:dyDescent="0.2">
      <c r="E352" s="2"/>
      <c r="F352" s="2"/>
      <c r="G352" s="86"/>
      <c r="H352" s="3"/>
      <c r="J352" s="138"/>
      <c r="Q352" s="4"/>
      <c r="R352" s="4"/>
      <c r="S352" s="4"/>
      <c r="T352" s="4"/>
    </row>
    <row r="353" spans="5:20" s="1" customFormat="1" x14ac:dyDescent="0.2">
      <c r="E353" s="2"/>
      <c r="F353" s="2"/>
      <c r="G353" s="86"/>
      <c r="H353" s="3"/>
      <c r="J353" s="138"/>
      <c r="Q353" s="4"/>
      <c r="R353" s="4"/>
      <c r="S353" s="4"/>
      <c r="T353" s="4"/>
    </row>
    <row r="354" spans="5:20" s="1" customFormat="1" x14ac:dyDescent="0.2">
      <c r="E354" s="2"/>
      <c r="F354" s="2"/>
      <c r="G354" s="86"/>
      <c r="H354" s="3"/>
      <c r="J354" s="138"/>
      <c r="Q354" s="4"/>
      <c r="R354" s="4"/>
      <c r="S354" s="4"/>
      <c r="T354" s="4"/>
    </row>
    <row r="355" spans="5:20" s="1" customFormat="1" x14ac:dyDescent="0.2">
      <c r="E355" s="2"/>
      <c r="F355" s="2"/>
      <c r="G355" s="86"/>
      <c r="H355" s="3"/>
      <c r="J355" s="138"/>
      <c r="Q355" s="4"/>
      <c r="R355" s="4"/>
      <c r="S355" s="4"/>
      <c r="T355" s="4"/>
    </row>
    <row r="356" spans="5:20" s="1" customFormat="1" x14ac:dyDescent="0.2">
      <c r="E356" s="2"/>
      <c r="F356" s="2"/>
      <c r="G356" s="86"/>
      <c r="H356" s="3"/>
      <c r="J356" s="138"/>
      <c r="Q356" s="4"/>
      <c r="R356" s="4"/>
      <c r="S356" s="4"/>
      <c r="T356" s="4"/>
    </row>
    <row r="357" spans="5:20" s="1" customFormat="1" x14ac:dyDescent="0.2">
      <c r="E357" s="2"/>
      <c r="F357" s="2"/>
      <c r="G357" s="86"/>
      <c r="H357" s="3"/>
      <c r="J357" s="138"/>
      <c r="Q357" s="4"/>
      <c r="R357" s="4"/>
      <c r="S357" s="4"/>
      <c r="T357" s="4"/>
    </row>
    <row r="358" spans="5:20" s="1" customFormat="1" x14ac:dyDescent="0.2">
      <c r="E358" s="2"/>
      <c r="F358" s="2"/>
      <c r="G358" s="86"/>
      <c r="H358" s="3"/>
      <c r="J358" s="138"/>
      <c r="Q358" s="4"/>
      <c r="R358" s="4"/>
      <c r="S358" s="4"/>
      <c r="T358" s="4"/>
    </row>
    <row r="359" spans="5:20" s="1" customFormat="1" x14ac:dyDescent="0.2">
      <c r="E359" s="2"/>
      <c r="F359" s="2"/>
      <c r="G359" s="86"/>
      <c r="H359" s="3"/>
      <c r="J359" s="138"/>
      <c r="Q359" s="4"/>
      <c r="R359" s="4"/>
      <c r="S359" s="4"/>
      <c r="T359" s="4"/>
    </row>
    <row r="360" spans="5:20" s="1" customFormat="1" x14ac:dyDescent="0.2">
      <c r="E360" s="2"/>
      <c r="F360" s="2"/>
      <c r="G360" s="86"/>
      <c r="H360" s="3"/>
      <c r="J360" s="138"/>
      <c r="Q360" s="4"/>
      <c r="R360" s="4"/>
      <c r="S360" s="4"/>
      <c r="T360" s="4"/>
    </row>
    <row r="361" spans="5:20" s="1" customFormat="1" x14ac:dyDescent="0.2">
      <c r="E361" s="2"/>
      <c r="F361" s="2"/>
      <c r="G361" s="86"/>
      <c r="H361" s="3"/>
      <c r="J361" s="138"/>
      <c r="Q361" s="4"/>
      <c r="R361" s="4"/>
      <c r="S361" s="4"/>
      <c r="T361" s="4"/>
    </row>
    <row r="362" spans="5:20" s="1" customFormat="1" x14ac:dyDescent="0.2">
      <c r="E362" s="2"/>
      <c r="F362" s="2"/>
      <c r="G362" s="86"/>
      <c r="H362" s="3"/>
      <c r="J362" s="138"/>
      <c r="Q362" s="4"/>
      <c r="R362" s="4"/>
      <c r="S362" s="4"/>
      <c r="T362" s="4"/>
    </row>
    <row r="363" spans="5:20" s="1" customFormat="1" x14ac:dyDescent="0.2">
      <c r="E363" s="2"/>
      <c r="F363" s="2"/>
      <c r="G363" s="86"/>
      <c r="H363" s="3"/>
      <c r="J363" s="138"/>
      <c r="Q363" s="4"/>
      <c r="R363" s="4"/>
      <c r="S363" s="4"/>
      <c r="T363" s="4"/>
    </row>
    <row r="364" spans="5:20" s="1" customFormat="1" x14ac:dyDescent="0.2">
      <c r="E364" s="2"/>
      <c r="F364" s="2"/>
      <c r="G364" s="86"/>
      <c r="H364" s="3"/>
      <c r="J364" s="138"/>
      <c r="Q364" s="4"/>
      <c r="R364" s="4"/>
      <c r="S364" s="4"/>
      <c r="T364" s="4"/>
    </row>
    <row r="365" spans="5:20" s="1" customFormat="1" x14ac:dyDescent="0.2">
      <c r="E365" s="2"/>
      <c r="F365" s="2"/>
      <c r="G365" s="86"/>
      <c r="H365" s="3"/>
      <c r="J365" s="138"/>
      <c r="Q365" s="4"/>
      <c r="R365" s="4"/>
      <c r="S365" s="4"/>
      <c r="T365" s="4"/>
    </row>
    <row r="366" spans="5:20" s="1" customFormat="1" x14ac:dyDescent="0.2">
      <c r="E366" s="2"/>
      <c r="F366" s="2"/>
      <c r="G366" s="86"/>
      <c r="H366" s="3"/>
      <c r="J366" s="138"/>
      <c r="Q366" s="4"/>
      <c r="R366" s="4"/>
      <c r="S366" s="4"/>
      <c r="T366" s="4"/>
    </row>
    <row r="367" spans="5:20" s="1" customFormat="1" x14ac:dyDescent="0.2">
      <c r="E367" s="2"/>
      <c r="F367" s="2"/>
      <c r="G367" s="86"/>
      <c r="H367" s="3"/>
      <c r="J367" s="138"/>
      <c r="Q367" s="4"/>
      <c r="R367" s="4"/>
      <c r="S367" s="4"/>
      <c r="T367" s="4"/>
    </row>
    <row r="368" spans="5:20" s="1" customFormat="1" x14ac:dyDescent="0.2">
      <c r="E368" s="2"/>
      <c r="F368" s="2"/>
      <c r="G368" s="86"/>
      <c r="H368" s="3"/>
      <c r="J368" s="138"/>
      <c r="Q368" s="4"/>
      <c r="R368" s="4"/>
      <c r="S368" s="4"/>
      <c r="T368" s="4"/>
    </row>
    <row r="369" spans="5:20" s="1" customFormat="1" x14ac:dyDescent="0.2">
      <c r="E369" s="2"/>
      <c r="F369" s="2"/>
      <c r="G369" s="86"/>
      <c r="H369" s="3"/>
      <c r="J369" s="138"/>
      <c r="Q369" s="4"/>
      <c r="R369" s="4"/>
      <c r="S369" s="4"/>
      <c r="T369" s="4"/>
    </row>
    <row r="370" spans="5:20" s="1" customFormat="1" x14ac:dyDescent="0.2">
      <c r="E370" s="2"/>
      <c r="F370" s="2"/>
      <c r="G370" s="86"/>
      <c r="H370" s="3"/>
      <c r="J370" s="138"/>
      <c r="Q370" s="4"/>
      <c r="R370" s="4"/>
      <c r="S370" s="4"/>
      <c r="T370" s="4"/>
    </row>
    <row r="371" spans="5:20" s="1" customFormat="1" x14ac:dyDescent="0.2">
      <c r="E371" s="2"/>
      <c r="F371" s="2"/>
      <c r="G371" s="86"/>
      <c r="H371" s="3"/>
      <c r="J371" s="138"/>
      <c r="Q371" s="4"/>
      <c r="R371" s="4"/>
      <c r="S371" s="4"/>
      <c r="T371" s="4"/>
    </row>
    <row r="372" spans="5:20" s="1" customFormat="1" x14ac:dyDescent="0.2">
      <c r="E372" s="2"/>
      <c r="F372" s="2"/>
      <c r="G372" s="86"/>
      <c r="H372" s="3"/>
      <c r="J372" s="138"/>
      <c r="Q372" s="4"/>
      <c r="R372" s="4"/>
      <c r="S372" s="4"/>
      <c r="T372" s="4"/>
    </row>
    <row r="373" spans="5:20" s="1" customFormat="1" x14ac:dyDescent="0.2">
      <c r="E373" s="2"/>
      <c r="F373" s="2"/>
      <c r="G373" s="86"/>
      <c r="H373" s="3"/>
      <c r="J373" s="138"/>
      <c r="Q373" s="4"/>
      <c r="R373" s="4"/>
      <c r="S373" s="4"/>
      <c r="T373" s="4"/>
    </row>
    <row r="374" spans="5:20" s="1" customFormat="1" x14ac:dyDescent="0.2">
      <c r="E374" s="2"/>
      <c r="F374" s="2"/>
      <c r="G374" s="86"/>
      <c r="H374" s="3"/>
      <c r="J374" s="138"/>
      <c r="Q374" s="4"/>
      <c r="R374" s="4"/>
      <c r="S374" s="4"/>
      <c r="T374" s="4"/>
    </row>
    <row r="375" spans="5:20" s="1" customFormat="1" x14ac:dyDescent="0.2">
      <c r="E375" s="2"/>
      <c r="F375" s="2"/>
      <c r="G375" s="86"/>
      <c r="H375" s="3"/>
      <c r="J375" s="138"/>
      <c r="Q375" s="4"/>
      <c r="R375" s="4"/>
      <c r="S375" s="4"/>
      <c r="T375" s="4"/>
    </row>
    <row r="376" spans="5:20" s="1" customFormat="1" x14ac:dyDescent="0.2">
      <c r="E376" s="2"/>
      <c r="F376" s="2"/>
      <c r="G376" s="86"/>
      <c r="H376" s="3"/>
      <c r="J376" s="138"/>
      <c r="Q376" s="4"/>
      <c r="R376" s="4"/>
      <c r="S376" s="4"/>
      <c r="T376" s="4"/>
    </row>
    <row r="377" spans="5:20" s="1" customFormat="1" x14ac:dyDescent="0.2">
      <c r="E377" s="2"/>
      <c r="F377" s="2"/>
      <c r="G377" s="86"/>
      <c r="H377" s="3"/>
      <c r="J377" s="138"/>
      <c r="Q377" s="4"/>
      <c r="R377" s="4"/>
      <c r="S377" s="4"/>
      <c r="T377" s="4"/>
    </row>
    <row r="378" spans="5:20" s="1" customFormat="1" x14ac:dyDescent="0.2">
      <c r="E378" s="2"/>
      <c r="F378" s="2"/>
      <c r="G378" s="86"/>
      <c r="H378" s="3"/>
      <c r="J378" s="138"/>
      <c r="Q378" s="4"/>
      <c r="R378" s="4"/>
      <c r="S378" s="4"/>
      <c r="T378" s="4"/>
    </row>
    <row r="379" spans="5:20" s="1" customFormat="1" x14ac:dyDescent="0.2">
      <c r="E379" s="2"/>
      <c r="F379" s="2"/>
      <c r="G379" s="86"/>
      <c r="H379" s="3"/>
      <c r="J379" s="138"/>
      <c r="Q379" s="4"/>
      <c r="R379" s="4"/>
      <c r="S379" s="4"/>
      <c r="T379" s="4"/>
    </row>
    <row r="380" spans="5:20" s="1" customFormat="1" x14ac:dyDescent="0.2">
      <c r="E380" s="2"/>
      <c r="F380" s="2"/>
      <c r="G380" s="86"/>
      <c r="H380" s="3"/>
      <c r="J380" s="138"/>
      <c r="Q380" s="4"/>
      <c r="R380" s="4"/>
      <c r="S380" s="4"/>
      <c r="T380" s="4"/>
    </row>
    <row r="381" spans="5:20" s="1" customFormat="1" x14ac:dyDescent="0.2">
      <c r="E381" s="2"/>
      <c r="F381" s="2"/>
      <c r="G381" s="86"/>
      <c r="H381" s="3"/>
      <c r="J381" s="138"/>
      <c r="Q381" s="4"/>
      <c r="R381" s="4"/>
      <c r="S381" s="4"/>
      <c r="T381" s="4"/>
    </row>
    <row r="382" spans="5:20" s="1" customFormat="1" x14ac:dyDescent="0.2">
      <c r="E382" s="2"/>
      <c r="F382" s="2"/>
      <c r="G382" s="86"/>
      <c r="H382" s="3"/>
      <c r="J382" s="138"/>
      <c r="Q382" s="4"/>
      <c r="R382" s="4"/>
      <c r="S382" s="4"/>
      <c r="T382" s="4"/>
    </row>
    <row r="383" spans="5:20" s="1" customFormat="1" x14ac:dyDescent="0.2">
      <c r="E383" s="2"/>
      <c r="F383" s="2"/>
      <c r="G383" s="86"/>
      <c r="H383" s="3"/>
      <c r="J383" s="138"/>
      <c r="Q383" s="4"/>
      <c r="R383" s="4"/>
      <c r="S383" s="4"/>
      <c r="T383" s="4"/>
    </row>
    <row r="384" spans="5:20" s="1" customFormat="1" x14ac:dyDescent="0.2">
      <c r="E384" s="2"/>
      <c r="F384" s="2"/>
      <c r="G384" s="86"/>
      <c r="H384" s="3"/>
      <c r="J384" s="138"/>
      <c r="Q384" s="4"/>
      <c r="R384" s="4"/>
      <c r="S384" s="4"/>
      <c r="T384" s="4"/>
    </row>
    <row r="385" spans="5:20" s="1" customFormat="1" x14ac:dyDescent="0.2">
      <c r="E385" s="2"/>
      <c r="F385" s="2"/>
      <c r="G385" s="86"/>
      <c r="H385" s="3"/>
      <c r="J385" s="138"/>
      <c r="Q385" s="4"/>
      <c r="R385" s="4"/>
      <c r="S385" s="4"/>
      <c r="T385" s="4"/>
    </row>
    <row r="386" spans="5:20" s="1" customFormat="1" x14ac:dyDescent="0.2">
      <c r="E386" s="2"/>
      <c r="F386" s="2"/>
      <c r="G386" s="86"/>
      <c r="H386" s="3"/>
      <c r="J386" s="138"/>
      <c r="Q386" s="4"/>
      <c r="R386" s="4"/>
      <c r="S386" s="4"/>
      <c r="T386" s="4"/>
    </row>
    <row r="387" spans="5:20" s="1" customFormat="1" x14ac:dyDescent="0.2">
      <c r="E387" s="2"/>
      <c r="F387" s="2"/>
      <c r="G387" s="86"/>
      <c r="H387" s="3"/>
      <c r="J387" s="138"/>
      <c r="Q387" s="4"/>
      <c r="R387" s="4"/>
      <c r="S387" s="4"/>
      <c r="T387" s="4"/>
    </row>
    <row r="388" spans="5:20" s="1" customFormat="1" x14ac:dyDescent="0.2">
      <c r="E388" s="2"/>
      <c r="F388" s="2"/>
      <c r="G388" s="86"/>
      <c r="H388" s="3"/>
      <c r="J388" s="138"/>
      <c r="Q388" s="4"/>
      <c r="R388" s="4"/>
      <c r="S388" s="4"/>
      <c r="T388" s="4"/>
    </row>
    <row r="389" spans="5:20" s="1" customFormat="1" x14ac:dyDescent="0.2">
      <c r="E389" s="2"/>
      <c r="F389" s="2"/>
      <c r="G389" s="86"/>
      <c r="H389" s="3"/>
      <c r="J389" s="138"/>
      <c r="Q389" s="4"/>
      <c r="R389" s="4"/>
      <c r="S389" s="4"/>
      <c r="T389" s="4"/>
    </row>
    <row r="390" spans="5:20" s="1" customFormat="1" x14ac:dyDescent="0.2">
      <c r="E390" s="2"/>
      <c r="F390" s="2"/>
      <c r="G390" s="86"/>
      <c r="H390" s="3"/>
      <c r="J390" s="138"/>
      <c r="Q390" s="4"/>
      <c r="R390" s="4"/>
      <c r="S390" s="4"/>
      <c r="T390" s="4"/>
    </row>
    <row r="391" spans="5:20" s="1" customFormat="1" x14ac:dyDescent="0.2">
      <c r="E391" s="2"/>
      <c r="F391" s="2"/>
      <c r="G391" s="86"/>
      <c r="H391" s="3"/>
      <c r="J391" s="138"/>
      <c r="Q391" s="4"/>
      <c r="R391" s="4"/>
      <c r="S391" s="4"/>
      <c r="T391" s="4"/>
    </row>
    <row r="392" spans="5:20" s="1" customFormat="1" x14ac:dyDescent="0.2">
      <c r="E392" s="2"/>
      <c r="F392" s="2"/>
      <c r="G392" s="86"/>
      <c r="H392" s="3"/>
      <c r="J392" s="138"/>
      <c r="Q392" s="4"/>
      <c r="R392" s="4"/>
      <c r="S392" s="4"/>
      <c r="T392" s="4"/>
    </row>
    <row r="393" spans="5:20" s="1" customFormat="1" x14ac:dyDescent="0.2">
      <c r="E393" s="2"/>
      <c r="F393" s="2"/>
      <c r="G393" s="86"/>
      <c r="H393" s="3"/>
      <c r="J393" s="138"/>
      <c r="Q393" s="4"/>
      <c r="R393" s="4"/>
      <c r="S393" s="4"/>
      <c r="T393" s="4"/>
    </row>
    <row r="394" spans="5:20" s="1" customFormat="1" x14ac:dyDescent="0.2">
      <c r="E394" s="2"/>
      <c r="F394" s="2"/>
      <c r="G394" s="86"/>
      <c r="H394" s="3"/>
      <c r="J394" s="138"/>
      <c r="Q394" s="4"/>
      <c r="R394" s="4"/>
      <c r="S394" s="4"/>
      <c r="T394" s="4"/>
    </row>
    <row r="395" spans="5:20" s="1" customFormat="1" x14ac:dyDescent="0.2">
      <c r="E395" s="2"/>
      <c r="F395" s="2"/>
      <c r="G395" s="86"/>
      <c r="H395" s="3"/>
      <c r="J395" s="138"/>
      <c r="Q395" s="4"/>
      <c r="R395" s="4"/>
      <c r="S395" s="4"/>
      <c r="T395" s="4"/>
    </row>
    <row r="396" spans="5:20" s="1" customFormat="1" x14ac:dyDescent="0.2">
      <c r="E396" s="2"/>
      <c r="F396" s="2"/>
      <c r="G396" s="86"/>
      <c r="H396" s="3"/>
      <c r="J396" s="138"/>
      <c r="Q396" s="4"/>
      <c r="R396" s="4"/>
      <c r="S396" s="4"/>
      <c r="T396" s="4"/>
    </row>
    <row r="397" spans="5:20" s="1" customFormat="1" x14ac:dyDescent="0.2">
      <c r="E397" s="2"/>
      <c r="F397" s="2"/>
      <c r="G397" s="86"/>
      <c r="H397" s="3"/>
      <c r="J397" s="138"/>
      <c r="Q397" s="4"/>
      <c r="R397" s="4"/>
      <c r="S397" s="4"/>
      <c r="T397" s="4"/>
    </row>
    <row r="398" spans="5:20" s="1" customFormat="1" x14ac:dyDescent="0.2">
      <c r="E398" s="2"/>
      <c r="F398" s="2"/>
      <c r="G398" s="86"/>
      <c r="H398" s="3"/>
      <c r="J398" s="138"/>
      <c r="Q398" s="4"/>
      <c r="R398" s="4"/>
      <c r="S398" s="4"/>
      <c r="T398" s="4"/>
    </row>
    <row r="399" spans="5:20" s="1" customFormat="1" x14ac:dyDescent="0.2">
      <c r="E399" s="2"/>
      <c r="F399" s="2"/>
      <c r="G399" s="86"/>
      <c r="H399" s="3"/>
      <c r="J399" s="138"/>
      <c r="Q399" s="4"/>
      <c r="R399" s="4"/>
      <c r="S399" s="4"/>
      <c r="T399" s="4"/>
    </row>
    <row r="400" spans="5:20" s="1" customFormat="1" x14ac:dyDescent="0.2">
      <c r="E400" s="2"/>
      <c r="F400" s="2"/>
      <c r="G400" s="86"/>
      <c r="H400" s="3"/>
      <c r="J400" s="138"/>
      <c r="Q400" s="4"/>
      <c r="R400" s="4"/>
      <c r="S400" s="4"/>
      <c r="T400" s="4"/>
    </row>
    <row r="401" spans="5:20" s="1" customFormat="1" x14ac:dyDescent="0.2">
      <c r="E401" s="2"/>
      <c r="F401" s="2"/>
      <c r="G401" s="86"/>
      <c r="H401" s="3"/>
      <c r="J401" s="138"/>
      <c r="Q401" s="4"/>
      <c r="R401" s="4"/>
      <c r="S401" s="4"/>
      <c r="T401" s="4"/>
    </row>
    <row r="402" spans="5:20" s="1" customFormat="1" x14ac:dyDescent="0.2">
      <c r="E402" s="2"/>
      <c r="F402" s="2"/>
      <c r="G402" s="86"/>
      <c r="H402" s="3"/>
      <c r="J402" s="138"/>
      <c r="Q402" s="4"/>
      <c r="R402" s="4"/>
      <c r="S402" s="4"/>
      <c r="T402" s="4"/>
    </row>
    <row r="403" spans="5:20" s="1" customFormat="1" x14ac:dyDescent="0.2">
      <c r="E403" s="2"/>
      <c r="F403" s="2"/>
      <c r="G403" s="86"/>
      <c r="H403" s="3"/>
      <c r="J403" s="138"/>
      <c r="Q403" s="4"/>
      <c r="R403" s="4"/>
      <c r="S403" s="4"/>
      <c r="T403" s="4"/>
    </row>
    <row r="404" spans="5:20" s="1" customFormat="1" x14ac:dyDescent="0.2">
      <c r="E404" s="2"/>
      <c r="F404" s="2"/>
      <c r="G404" s="86"/>
      <c r="H404" s="3"/>
      <c r="J404" s="138"/>
      <c r="Q404" s="4"/>
      <c r="R404" s="4"/>
      <c r="S404" s="4"/>
      <c r="T404" s="4"/>
    </row>
    <row r="405" spans="5:20" s="1" customFormat="1" x14ac:dyDescent="0.2">
      <c r="E405" s="2"/>
      <c r="F405" s="2"/>
      <c r="G405" s="86"/>
      <c r="H405" s="3"/>
      <c r="J405" s="138"/>
      <c r="Q405" s="4"/>
      <c r="R405" s="4"/>
      <c r="S405" s="4"/>
      <c r="T405" s="4"/>
    </row>
    <row r="406" spans="5:20" s="1" customFormat="1" x14ac:dyDescent="0.2">
      <c r="E406" s="2"/>
      <c r="F406" s="2"/>
      <c r="G406" s="86"/>
      <c r="H406" s="3"/>
      <c r="J406" s="138"/>
      <c r="Q406" s="4"/>
      <c r="R406" s="4"/>
      <c r="S406" s="4"/>
      <c r="T406" s="4"/>
    </row>
    <row r="407" spans="5:20" s="1" customFormat="1" x14ac:dyDescent="0.2">
      <c r="E407" s="2"/>
      <c r="F407" s="2"/>
      <c r="G407" s="86"/>
      <c r="H407" s="3"/>
      <c r="J407" s="138"/>
      <c r="Q407" s="4"/>
      <c r="R407" s="4"/>
      <c r="S407" s="4"/>
      <c r="T407" s="4"/>
    </row>
    <row r="408" spans="5:20" s="1" customFormat="1" x14ac:dyDescent="0.2">
      <c r="E408" s="2"/>
      <c r="F408" s="2"/>
      <c r="G408" s="86"/>
      <c r="H408" s="3"/>
      <c r="J408" s="138"/>
      <c r="Q408" s="4"/>
      <c r="R408" s="4"/>
      <c r="S408" s="4"/>
      <c r="T408" s="4"/>
    </row>
    <row r="409" spans="5:20" s="1" customFormat="1" x14ac:dyDescent="0.2">
      <c r="E409" s="2"/>
      <c r="F409" s="2"/>
      <c r="G409" s="86"/>
      <c r="H409" s="3"/>
      <c r="J409" s="138"/>
      <c r="Q409" s="4"/>
      <c r="R409" s="4"/>
      <c r="S409" s="4"/>
      <c r="T409" s="4"/>
    </row>
    <row r="410" spans="5:20" s="1" customFormat="1" x14ac:dyDescent="0.2">
      <c r="E410" s="2"/>
      <c r="F410" s="2"/>
      <c r="G410" s="86"/>
      <c r="H410" s="3"/>
      <c r="J410" s="138"/>
      <c r="Q410" s="4"/>
      <c r="R410" s="4"/>
      <c r="S410" s="4"/>
      <c r="T410" s="4"/>
    </row>
    <row r="411" spans="5:20" s="1" customFormat="1" x14ac:dyDescent="0.2">
      <c r="E411" s="2"/>
      <c r="F411" s="2"/>
      <c r="G411" s="86"/>
      <c r="H411" s="3"/>
      <c r="J411" s="138"/>
      <c r="Q411" s="4"/>
      <c r="R411" s="4"/>
      <c r="S411" s="4"/>
      <c r="T411" s="4"/>
    </row>
    <row r="412" spans="5:20" s="1" customFormat="1" x14ac:dyDescent="0.2">
      <c r="E412" s="2"/>
      <c r="F412" s="2"/>
      <c r="G412" s="86"/>
      <c r="H412" s="3"/>
      <c r="J412" s="138"/>
      <c r="Q412" s="4"/>
      <c r="R412" s="4"/>
      <c r="S412" s="4"/>
      <c r="T412" s="4"/>
    </row>
    <row r="413" spans="5:20" s="1" customFormat="1" x14ac:dyDescent="0.2">
      <c r="E413" s="2"/>
      <c r="F413" s="2"/>
      <c r="G413" s="86"/>
      <c r="H413" s="3"/>
      <c r="J413" s="138"/>
      <c r="Q413" s="4"/>
      <c r="R413" s="4"/>
      <c r="S413" s="4"/>
      <c r="T413" s="4"/>
    </row>
    <row r="414" spans="5:20" s="1" customFormat="1" x14ac:dyDescent="0.2">
      <c r="E414" s="2"/>
      <c r="F414" s="2"/>
      <c r="G414" s="86"/>
      <c r="H414" s="3"/>
      <c r="J414" s="138"/>
      <c r="Q414" s="4"/>
      <c r="R414" s="4"/>
      <c r="S414" s="4"/>
      <c r="T414" s="4"/>
    </row>
    <row r="415" spans="5:20" s="1" customFormat="1" x14ac:dyDescent="0.2">
      <c r="E415" s="2"/>
      <c r="F415" s="2"/>
      <c r="G415" s="86"/>
      <c r="H415" s="3"/>
      <c r="J415" s="138"/>
      <c r="Q415" s="4"/>
      <c r="R415" s="4"/>
      <c r="S415" s="4"/>
      <c r="T415" s="4"/>
    </row>
    <row r="416" spans="5:20" s="1" customFormat="1" x14ac:dyDescent="0.2">
      <c r="E416" s="2"/>
      <c r="F416" s="2"/>
      <c r="G416" s="86"/>
      <c r="H416" s="3"/>
      <c r="J416" s="138"/>
      <c r="Q416" s="4"/>
      <c r="R416" s="4"/>
      <c r="S416" s="4"/>
      <c r="T416" s="4"/>
    </row>
    <row r="417" spans="5:20" s="1" customFormat="1" x14ac:dyDescent="0.2">
      <c r="E417" s="2"/>
      <c r="F417" s="2"/>
      <c r="G417" s="86"/>
      <c r="H417" s="3"/>
      <c r="J417" s="138"/>
      <c r="Q417" s="4"/>
      <c r="R417" s="4"/>
      <c r="S417" s="4"/>
      <c r="T417" s="4"/>
    </row>
    <row r="418" spans="5:20" s="1" customFormat="1" x14ac:dyDescent="0.2">
      <c r="E418" s="2"/>
      <c r="F418" s="2"/>
      <c r="G418" s="86"/>
      <c r="H418" s="3"/>
      <c r="J418" s="138"/>
      <c r="Q418" s="4"/>
      <c r="R418" s="4"/>
      <c r="S418" s="4"/>
      <c r="T418" s="4"/>
    </row>
    <row r="419" spans="5:20" s="1" customFormat="1" x14ac:dyDescent="0.2">
      <c r="E419" s="2"/>
      <c r="F419" s="2"/>
      <c r="G419" s="86"/>
      <c r="H419" s="3"/>
      <c r="J419" s="138"/>
      <c r="Q419" s="4"/>
      <c r="R419" s="4"/>
      <c r="S419" s="4"/>
      <c r="T419" s="4"/>
    </row>
    <row r="420" spans="5:20" s="1" customFormat="1" x14ac:dyDescent="0.2">
      <c r="E420" s="2"/>
      <c r="F420" s="2"/>
      <c r="G420" s="86"/>
      <c r="H420" s="3"/>
      <c r="J420" s="138"/>
      <c r="Q420" s="4"/>
      <c r="R420" s="4"/>
      <c r="S420" s="4"/>
      <c r="T420" s="4"/>
    </row>
    <row r="421" spans="5:20" s="1" customFormat="1" x14ac:dyDescent="0.2">
      <c r="E421" s="2"/>
      <c r="F421" s="2"/>
      <c r="G421" s="86"/>
      <c r="H421" s="3"/>
      <c r="J421" s="138"/>
      <c r="Q421" s="4"/>
      <c r="R421" s="4"/>
      <c r="S421" s="4"/>
      <c r="T421" s="4"/>
    </row>
    <row r="422" spans="5:20" s="1" customFormat="1" x14ac:dyDescent="0.2">
      <c r="E422" s="2"/>
      <c r="F422" s="2"/>
      <c r="G422" s="86"/>
      <c r="H422" s="3"/>
      <c r="J422" s="138"/>
      <c r="Q422" s="4"/>
      <c r="R422" s="4"/>
      <c r="S422" s="4"/>
      <c r="T422" s="4"/>
    </row>
    <row r="423" spans="5:20" s="1" customFormat="1" x14ac:dyDescent="0.2">
      <c r="E423" s="2"/>
      <c r="F423" s="2"/>
      <c r="G423" s="86"/>
      <c r="H423" s="3"/>
      <c r="J423" s="138"/>
      <c r="Q423" s="4"/>
      <c r="R423" s="4"/>
      <c r="S423" s="4"/>
      <c r="T423" s="4"/>
    </row>
    <row r="424" spans="5:20" s="1" customFormat="1" x14ac:dyDescent="0.2">
      <c r="E424" s="2"/>
      <c r="F424" s="2"/>
      <c r="G424" s="86"/>
      <c r="H424" s="3"/>
      <c r="J424" s="138"/>
      <c r="Q424" s="4"/>
      <c r="R424" s="4"/>
      <c r="S424" s="4"/>
      <c r="T424" s="4"/>
    </row>
    <row r="425" spans="5:20" s="1" customFormat="1" x14ac:dyDescent="0.2">
      <c r="E425" s="2"/>
      <c r="F425" s="2"/>
      <c r="G425" s="86"/>
      <c r="H425" s="3"/>
      <c r="J425" s="138"/>
      <c r="Q425" s="4"/>
      <c r="R425" s="4"/>
      <c r="S425" s="4"/>
      <c r="T425" s="4"/>
    </row>
    <row r="426" spans="5:20" s="1" customFormat="1" x14ac:dyDescent="0.2">
      <c r="E426" s="2"/>
      <c r="F426" s="2"/>
      <c r="G426" s="86"/>
      <c r="H426" s="3"/>
      <c r="J426" s="138"/>
      <c r="Q426" s="4"/>
      <c r="R426" s="4"/>
      <c r="S426" s="4"/>
      <c r="T426" s="4"/>
    </row>
    <row r="427" spans="5:20" s="1" customFormat="1" x14ac:dyDescent="0.2">
      <c r="E427" s="2"/>
      <c r="F427" s="2"/>
      <c r="G427" s="86"/>
      <c r="H427" s="3"/>
      <c r="J427" s="138"/>
      <c r="Q427" s="4"/>
      <c r="R427" s="4"/>
      <c r="S427" s="4"/>
      <c r="T427" s="4"/>
    </row>
    <row r="428" spans="5:20" s="1" customFormat="1" x14ac:dyDescent="0.2">
      <c r="E428" s="2"/>
      <c r="F428" s="2"/>
      <c r="G428" s="86"/>
      <c r="H428" s="3"/>
      <c r="J428" s="138"/>
      <c r="Q428" s="4"/>
      <c r="R428" s="4"/>
      <c r="S428" s="4"/>
      <c r="T428" s="4"/>
    </row>
    <row r="429" spans="5:20" s="1" customFormat="1" x14ac:dyDescent="0.2">
      <c r="E429" s="2"/>
      <c r="F429" s="2"/>
      <c r="G429" s="86"/>
      <c r="H429" s="3"/>
      <c r="J429" s="138"/>
      <c r="Q429" s="4"/>
      <c r="R429" s="4"/>
      <c r="S429" s="4"/>
      <c r="T429" s="4"/>
    </row>
    <row r="430" spans="5:20" s="1" customFormat="1" x14ac:dyDescent="0.2">
      <c r="E430" s="2"/>
      <c r="F430" s="2"/>
      <c r="G430" s="86"/>
      <c r="H430" s="3"/>
      <c r="J430" s="138"/>
      <c r="Q430" s="4"/>
      <c r="R430" s="4"/>
      <c r="S430" s="4"/>
      <c r="T430" s="4"/>
    </row>
    <row r="431" spans="5:20" s="1" customFormat="1" x14ac:dyDescent="0.2">
      <c r="E431" s="2"/>
      <c r="F431" s="2"/>
      <c r="G431" s="86"/>
      <c r="H431" s="3"/>
      <c r="J431" s="138"/>
      <c r="Q431" s="4"/>
      <c r="R431" s="4"/>
      <c r="S431" s="4"/>
      <c r="T431" s="4"/>
    </row>
    <row r="432" spans="5:20" s="1" customFormat="1" x14ac:dyDescent="0.2">
      <c r="E432" s="2"/>
      <c r="F432" s="2"/>
      <c r="G432" s="86"/>
      <c r="H432" s="3"/>
      <c r="J432" s="138"/>
      <c r="Q432" s="4"/>
      <c r="R432" s="4"/>
      <c r="S432" s="4"/>
      <c r="T432" s="4"/>
    </row>
    <row r="433" spans="5:20" s="1" customFormat="1" x14ac:dyDescent="0.2">
      <c r="E433" s="2"/>
      <c r="F433" s="2"/>
      <c r="G433" s="86"/>
      <c r="H433" s="3"/>
      <c r="J433" s="138"/>
      <c r="Q433" s="4"/>
      <c r="R433" s="4"/>
      <c r="S433" s="4"/>
      <c r="T433" s="4"/>
    </row>
    <row r="434" spans="5:20" s="1" customFormat="1" x14ac:dyDescent="0.2">
      <c r="E434" s="2"/>
      <c r="F434" s="2"/>
      <c r="G434" s="86"/>
      <c r="H434" s="3"/>
      <c r="J434" s="138"/>
      <c r="Q434" s="4"/>
      <c r="R434" s="4"/>
      <c r="S434" s="4"/>
      <c r="T434" s="4"/>
    </row>
    <row r="435" spans="5:20" s="1" customFormat="1" x14ac:dyDescent="0.2">
      <c r="E435" s="2"/>
      <c r="F435" s="2"/>
      <c r="G435" s="86"/>
      <c r="H435" s="3"/>
      <c r="J435" s="138"/>
      <c r="Q435" s="4"/>
      <c r="R435" s="4"/>
      <c r="S435" s="4"/>
      <c r="T435" s="4"/>
    </row>
    <row r="436" spans="5:20" s="1" customFormat="1" x14ac:dyDescent="0.2">
      <c r="E436" s="2"/>
      <c r="F436" s="2"/>
      <c r="G436" s="86"/>
      <c r="H436" s="3"/>
      <c r="J436" s="138"/>
      <c r="Q436" s="4"/>
      <c r="R436" s="4"/>
      <c r="S436" s="4"/>
      <c r="T436" s="4"/>
    </row>
    <row r="437" spans="5:20" s="1" customFormat="1" x14ac:dyDescent="0.2">
      <c r="E437" s="2"/>
      <c r="F437" s="2"/>
      <c r="G437" s="86"/>
      <c r="H437" s="3"/>
      <c r="J437" s="138"/>
      <c r="Q437" s="4"/>
      <c r="R437" s="4"/>
      <c r="S437" s="4"/>
      <c r="T437" s="4"/>
    </row>
    <row r="438" spans="5:20" s="1" customFormat="1" x14ac:dyDescent="0.2">
      <c r="E438" s="2"/>
      <c r="F438" s="2"/>
      <c r="G438" s="86"/>
      <c r="H438" s="3"/>
      <c r="J438" s="138"/>
      <c r="Q438" s="4"/>
      <c r="R438" s="4"/>
      <c r="S438" s="4"/>
      <c r="T438" s="4"/>
    </row>
    <row r="439" spans="5:20" s="1" customFormat="1" x14ac:dyDescent="0.2">
      <c r="E439" s="2"/>
      <c r="F439" s="2"/>
      <c r="G439" s="86"/>
      <c r="H439" s="3"/>
      <c r="J439" s="138"/>
      <c r="Q439" s="4"/>
      <c r="R439" s="4"/>
      <c r="S439" s="4"/>
      <c r="T439" s="4"/>
    </row>
    <row r="440" spans="5:20" s="1" customFormat="1" x14ac:dyDescent="0.2">
      <c r="E440" s="2"/>
      <c r="F440" s="2"/>
      <c r="G440" s="86"/>
      <c r="H440" s="3"/>
      <c r="J440" s="138"/>
      <c r="Q440" s="4"/>
      <c r="R440" s="4"/>
      <c r="S440" s="4"/>
      <c r="T440" s="4"/>
    </row>
    <row r="441" spans="5:20" s="1" customFormat="1" x14ac:dyDescent="0.2">
      <c r="E441" s="2"/>
      <c r="F441" s="2"/>
      <c r="G441" s="86"/>
      <c r="H441" s="3"/>
      <c r="J441" s="138"/>
      <c r="Q441" s="4"/>
      <c r="R441" s="4"/>
      <c r="S441" s="4"/>
      <c r="T441" s="4"/>
    </row>
    <row r="442" spans="5:20" s="1" customFormat="1" x14ac:dyDescent="0.2">
      <c r="E442" s="2"/>
      <c r="F442" s="2"/>
      <c r="G442" s="86"/>
      <c r="H442" s="3"/>
      <c r="J442" s="138"/>
      <c r="Q442" s="4"/>
      <c r="R442" s="4"/>
      <c r="S442" s="4"/>
      <c r="T442" s="4"/>
    </row>
    <row r="443" spans="5:20" s="1" customFormat="1" x14ac:dyDescent="0.2">
      <c r="E443" s="2"/>
      <c r="F443" s="2"/>
      <c r="G443" s="86"/>
      <c r="H443" s="3"/>
      <c r="J443" s="138"/>
      <c r="Q443" s="4"/>
      <c r="R443" s="4"/>
      <c r="S443" s="4"/>
      <c r="T443" s="4"/>
    </row>
    <row r="444" spans="5:20" s="1" customFormat="1" x14ac:dyDescent="0.2">
      <c r="E444" s="2"/>
      <c r="F444" s="2"/>
      <c r="G444" s="86"/>
      <c r="H444" s="3"/>
      <c r="J444" s="138"/>
      <c r="Q444" s="4"/>
      <c r="R444" s="4"/>
      <c r="S444" s="4"/>
      <c r="T444" s="4"/>
    </row>
    <row r="445" spans="5:20" s="1" customFormat="1" x14ac:dyDescent="0.2">
      <c r="E445" s="2"/>
      <c r="F445" s="2"/>
      <c r="G445" s="86"/>
      <c r="H445" s="3"/>
      <c r="J445" s="138"/>
      <c r="Q445" s="4"/>
      <c r="R445" s="4"/>
      <c r="S445" s="4"/>
      <c r="T445" s="4"/>
    </row>
    <row r="446" spans="5:20" s="1" customFormat="1" x14ac:dyDescent="0.2">
      <c r="E446" s="2"/>
      <c r="F446" s="2"/>
      <c r="G446" s="86"/>
      <c r="H446" s="3"/>
      <c r="J446" s="138"/>
      <c r="Q446" s="4"/>
      <c r="R446" s="4"/>
      <c r="S446" s="4"/>
      <c r="T446" s="4"/>
    </row>
    <row r="447" spans="5:20" s="1" customFormat="1" x14ac:dyDescent="0.2">
      <c r="E447" s="2"/>
      <c r="F447" s="2"/>
      <c r="G447" s="86"/>
      <c r="H447" s="3"/>
      <c r="J447" s="138"/>
      <c r="Q447" s="4"/>
      <c r="R447" s="4"/>
      <c r="S447" s="4"/>
      <c r="T447" s="4"/>
    </row>
    <row r="448" spans="5:20" s="1" customFormat="1" x14ac:dyDescent="0.2">
      <c r="E448" s="2"/>
      <c r="F448" s="2"/>
      <c r="G448" s="86"/>
      <c r="H448" s="3"/>
      <c r="J448" s="138"/>
      <c r="Q448" s="4"/>
      <c r="R448" s="4"/>
      <c r="S448" s="4"/>
      <c r="T448" s="4"/>
    </row>
    <row r="449" spans="5:20" s="1" customFormat="1" x14ac:dyDescent="0.2">
      <c r="E449" s="2"/>
      <c r="F449" s="2"/>
      <c r="G449" s="86"/>
      <c r="H449" s="3"/>
      <c r="J449" s="138"/>
      <c r="Q449" s="4"/>
      <c r="R449" s="4"/>
      <c r="S449" s="4"/>
      <c r="T449" s="4"/>
    </row>
    <row r="450" spans="5:20" s="1" customFormat="1" x14ac:dyDescent="0.2">
      <c r="E450" s="2"/>
      <c r="F450" s="2"/>
      <c r="G450" s="86"/>
      <c r="H450" s="3"/>
      <c r="J450" s="138"/>
      <c r="Q450" s="4"/>
      <c r="R450" s="4"/>
      <c r="S450" s="4"/>
      <c r="T450" s="4"/>
    </row>
    <row r="451" spans="5:20" s="1" customFormat="1" x14ac:dyDescent="0.2">
      <c r="E451" s="2"/>
      <c r="F451" s="2"/>
      <c r="G451" s="86"/>
      <c r="H451" s="3"/>
      <c r="J451" s="138"/>
      <c r="Q451" s="4"/>
      <c r="R451" s="4"/>
      <c r="S451" s="4"/>
      <c r="T451" s="4"/>
    </row>
    <row r="452" spans="5:20" s="1" customFormat="1" x14ac:dyDescent="0.2">
      <c r="E452" s="2"/>
      <c r="F452" s="2"/>
      <c r="G452" s="86"/>
      <c r="H452" s="3"/>
      <c r="J452" s="138"/>
      <c r="Q452" s="4"/>
      <c r="R452" s="4"/>
      <c r="S452" s="4"/>
      <c r="T452" s="4"/>
    </row>
    <row r="453" spans="5:20" s="1" customFormat="1" x14ac:dyDescent="0.2">
      <c r="E453" s="2"/>
      <c r="F453" s="2"/>
      <c r="G453" s="86"/>
      <c r="H453" s="3"/>
      <c r="J453" s="138"/>
      <c r="Q453" s="4"/>
      <c r="R453" s="4"/>
      <c r="S453" s="4"/>
      <c r="T453" s="4"/>
    </row>
    <row r="454" spans="5:20" s="1" customFormat="1" x14ac:dyDescent="0.2">
      <c r="E454" s="2"/>
      <c r="F454" s="2"/>
      <c r="G454" s="86"/>
      <c r="H454" s="3"/>
      <c r="J454" s="138"/>
      <c r="Q454" s="4"/>
      <c r="R454" s="4"/>
      <c r="S454" s="4"/>
      <c r="T454" s="4"/>
    </row>
    <row r="455" spans="5:20" s="1" customFormat="1" x14ac:dyDescent="0.2">
      <c r="E455" s="2"/>
      <c r="F455" s="2"/>
      <c r="G455" s="86"/>
      <c r="H455" s="3"/>
      <c r="J455" s="138"/>
      <c r="Q455" s="4"/>
      <c r="R455" s="4"/>
      <c r="S455" s="4"/>
      <c r="T455" s="4"/>
    </row>
    <row r="456" spans="5:20" s="1" customFormat="1" x14ac:dyDescent="0.2">
      <c r="E456" s="2"/>
      <c r="F456" s="2"/>
      <c r="G456" s="86"/>
      <c r="H456" s="3"/>
      <c r="J456" s="138"/>
      <c r="Q456" s="4"/>
      <c r="R456" s="4"/>
      <c r="S456" s="4"/>
      <c r="T456" s="4"/>
    </row>
    <row r="457" spans="5:20" s="1" customFormat="1" x14ac:dyDescent="0.2">
      <c r="E457" s="2"/>
      <c r="F457" s="2"/>
      <c r="G457" s="86"/>
      <c r="H457" s="3"/>
      <c r="J457" s="138"/>
      <c r="Q457" s="4"/>
      <c r="R457" s="4"/>
      <c r="S457" s="4"/>
      <c r="T457" s="4"/>
    </row>
    <row r="458" spans="5:20" s="1" customFormat="1" x14ac:dyDescent="0.2">
      <c r="E458" s="2"/>
      <c r="F458" s="2"/>
      <c r="G458" s="86"/>
      <c r="H458" s="3"/>
      <c r="J458" s="138"/>
      <c r="Q458" s="4"/>
      <c r="R458" s="4"/>
      <c r="S458" s="4"/>
      <c r="T458" s="4"/>
    </row>
    <row r="459" spans="5:20" s="1" customFormat="1" x14ac:dyDescent="0.2">
      <c r="E459" s="2"/>
      <c r="F459" s="2"/>
      <c r="G459" s="86"/>
      <c r="H459" s="3"/>
      <c r="J459" s="138"/>
      <c r="Q459" s="4"/>
      <c r="R459" s="4"/>
      <c r="S459" s="4"/>
      <c r="T459" s="4"/>
    </row>
    <row r="460" spans="5:20" s="1" customFormat="1" x14ac:dyDescent="0.2">
      <c r="E460" s="2"/>
      <c r="F460" s="2"/>
      <c r="G460" s="86"/>
      <c r="H460" s="3"/>
      <c r="J460" s="138"/>
      <c r="Q460" s="4"/>
      <c r="R460" s="4"/>
      <c r="S460" s="4"/>
      <c r="T460" s="4"/>
    </row>
    <row r="461" spans="5:20" s="1" customFormat="1" x14ac:dyDescent="0.2">
      <c r="E461" s="2"/>
      <c r="F461" s="2"/>
      <c r="G461" s="86"/>
      <c r="H461" s="3"/>
      <c r="J461" s="138"/>
      <c r="Q461" s="4"/>
      <c r="R461" s="4"/>
      <c r="S461" s="4"/>
      <c r="T461" s="4"/>
    </row>
    <row r="462" spans="5:20" s="1" customFormat="1" x14ac:dyDescent="0.2">
      <c r="E462" s="2"/>
      <c r="F462" s="2"/>
      <c r="G462" s="86"/>
      <c r="H462" s="3"/>
      <c r="J462" s="138"/>
      <c r="Q462" s="4"/>
      <c r="R462" s="4"/>
      <c r="S462" s="4"/>
      <c r="T462" s="4"/>
    </row>
    <row r="463" spans="5:20" s="1" customFormat="1" x14ac:dyDescent="0.2">
      <c r="E463" s="2"/>
      <c r="F463" s="2"/>
      <c r="G463" s="86"/>
      <c r="H463" s="3"/>
      <c r="J463" s="138"/>
      <c r="Q463" s="4"/>
      <c r="R463" s="4"/>
      <c r="S463" s="4"/>
      <c r="T463" s="4"/>
    </row>
    <row r="464" spans="5:20" s="1" customFormat="1" x14ac:dyDescent="0.2">
      <c r="E464" s="2"/>
      <c r="F464" s="2"/>
      <c r="G464" s="86"/>
      <c r="H464" s="3"/>
      <c r="J464" s="138"/>
      <c r="Q464" s="4"/>
      <c r="R464" s="4"/>
      <c r="S464" s="4"/>
      <c r="T464" s="4"/>
    </row>
    <row r="465" spans="5:20" s="1" customFormat="1" x14ac:dyDescent="0.2">
      <c r="E465" s="2"/>
      <c r="F465" s="2"/>
      <c r="G465" s="86"/>
      <c r="H465" s="3"/>
      <c r="J465" s="138"/>
      <c r="Q465" s="4"/>
      <c r="R465" s="4"/>
      <c r="S465" s="4"/>
      <c r="T465" s="4"/>
    </row>
    <row r="466" spans="5:20" s="1" customFormat="1" x14ac:dyDescent="0.2">
      <c r="E466" s="2"/>
      <c r="F466" s="2"/>
      <c r="G466" s="86"/>
      <c r="H466" s="3"/>
      <c r="J466" s="138"/>
      <c r="Q466" s="4"/>
      <c r="R466" s="4"/>
      <c r="S466" s="4"/>
      <c r="T466" s="4"/>
    </row>
    <row r="467" spans="5:20" s="1" customFormat="1" x14ac:dyDescent="0.2">
      <c r="E467" s="2"/>
      <c r="F467" s="2"/>
      <c r="G467" s="86"/>
      <c r="H467" s="3"/>
      <c r="J467" s="138"/>
      <c r="Q467" s="4"/>
      <c r="R467" s="4"/>
      <c r="S467" s="4"/>
      <c r="T467" s="4"/>
    </row>
    <row r="468" spans="5:20" s="1" customFormat="1" x14ac:dyDescent="0.2">
      <c r="E468" s="2"/>
      <c r="F468" s="2"/>
      <c r="G468" s="86"/>
      <c r="H468" s="3"/>
      <c r="J468" s="138"/>
      <c r="Q468" s="4"/>
      <c r="R468" s="4"/>
      <c r="S468" s="4"/>
      <c r="T468" s="4"/>
    </row>
    <row r="469" spans="5:20" s="1" customFormat="1" x14ac:dyDescent="0.2">
      <c r="E469" s="2"/>
      <c r="F469" s="2"/>
      <c r="G469" s="86"/>
      <c r="H469" s="3"/>
      <c r="J469" s="138"/>
      <c r="Q469" s="4"/>
      <c r="R469" s="4"/>
      <c r="S469" s="4"/>
      <c r="T469" s="4"/>
    </row>
    <row r="470" spans="5:20" s="1" customFormat="1" x14ac:dyDescent="0.2">
      <c r="E470" s="2"/>
      <c r="F470" s="2"/>
      <c r="G470" s="86"/>
      <c r="H470" s="3"/>
      <c r="J470" s="138"/>
      <c r="Q470" s="4"/>
      <c r="R470" s="4"/>
      <c r="S470" s="4"/>
      <c r="T470" s="4"/>
    </row>
    <row r="471" spans="5:20" s="1" customFormat="1" x14ac:dyDescent="0.2">
      <c r="E471" s="2"/>
      <c r="F471" s="2"/>
      <c r="G471" s="86"/>
      <c r="H471" s="3"/>
      <c r="J471" s="138"/>
      <c r="Q471" s="4"/>
      <c r="R471" s="4"/>
      <c r="S471" s="4"/>
      <c r="T471" s="4"/>
    </row>
    <row r="472" spans="5:20" s="1" customFormat="1" x14ac:dyDescent="0.2">
      <c r="E472" s="2"/>
      <c r="F472" s="2"/>
      <c r="G472" s="86"/>
      <c r="H472" s="3"/>
      <c r="J472" s="138"/>
      <c r="Q472" s="4"/>
      <c r="R472" s="4"/>
      <c r="S472" s="4"/>
      <c r="T472" s="4"/>
    </row>
    <row r="473" spans="5:20" s="1" customFormat="1" x14ac:dyDescent="0.2">
      <c r="E473" s="2"/>
      <c r="F473" s="2"/>
      <c r="G473" s="86"/>
      <c r="H473" s="3"/>
      <c r="J473" s="138"/>
      <c r="Q473" s="4"/>
      <c r="R473" s="4"/>
      <c r="S473" s="4"/>
      <c r="T473" s="4"/>
    </row>
    <row r="474" spans="5:20" s="1" customFormat="1" x14ac:dyDescent="0.2">
      <c r="E474" s="2"/>
      <c r="F474" s="2"/>
      <c r="G474" s="86"/>
      <c r="H474" s="3"/>
      <c r="J474" s="138"/>
      <c r="Q474" s="4"/>
      <c r="R474" s="4"/>
      <c r="S474" s="4"/>
      <c r="T474" s="4"/>
    </row>
    <row r="475" spans="5:20" s="1" customFormat="1" x14ac:dyDescent="0.2">
      <c r="E475" s="2"/>
      <c r="F475" s="2"/>
      <c r="G475" s="86"/>
      <c r="H475" s="3"/>
      <c r="J475" s="138"/>
      <c r="Q475" s="4"/>
      <c r="R475" s="4"/>
      <c r="S475" s="4"/>
      <c r="T475" s="4"/>
    </row>
    <row r="476" spans="5:20" s="1" customFormat="1" x14ac:dyDescent="0.2">
      <c r="E476" s="2"/>
      <c r="F476" s="2"/>
      <c r="G476" s="86"/>
      <c r="H476" s="3"/>
      <c r="J476" s="138"/>
      <c r="Q476" s="4"/>
      <c r="R476" s="4"/>
      <c r="S476" s="4"/>
      <c r="T476" s="4"/>
    </row>
    <row r="477" spans="5:20" s="1" customFormat="1" x14ac:dyDescent="0.2">
      <c r="E477" s="2"/>
      <c r="F477" s="2"/>
      <c r="G477" s="86"/>
      <c r="H477" s="3"/>
      <c r="J477" s="138"/>
      <c r="Q477" s="4"/>
      <c r="R477" s="4"/>
      <c r="S477" s="4"/>
      <c r="T477" s="4"/>
    </row>
    <row r="478" spans="5:20" s="1" customFormat="1" x14ac:dyDescent="0.2">
      <c r="E478" s="2"/>
      <c r="F478" s="2"/>
      <c r="G478" s="86"/>
      <c r="H478" s="3"/>
      <c r="J478" s="138"/>
      <c r="Q478" s="4"/>
      <c r="R478" s="4"/>
      <c r="S478" s="4"/>
      <c r="T478" s="4"/>
    </row>
    <row r="479" spans="5:20" s="1" customFormat="1" x14ac:dyDescent="0.2">
      <c r="E479" s="2"/>
      <c r="F479" s="2"/>
      <c r="G479" s="86"/>
      <c r="H479" s="3"/>
      <c r="J479" s="138"/>
      <c r="Q479" s="4"/>
      <c r="R479" s="4"/>
      <c r="S479" s="4"/>
      <c r="T479" s="4"/>
    </row>
    <row r="480" spans="5:20" s="1" customFormat="1" x14ac:dyDescent="0.2">
      <c r="E480" s="2"/>
      <c r="F480" s="2"/>
      <c r="G480" s="86"/>
      <c r="H480" s="3"/>
      <c r="J480" s="138"/>
      <c r="Q480" s="4"/>
      <c r="R480" s="4"/>
      <c r="S480" s="4"/>
      <c r="T480" s="4"/>
    </row>
    <row r="481" spans="5:20" s="1" customFormat="1" x14ac:dyDescent="0.2">
      <c r="E481" s="2"/>
      <c r="F481" s="2"/>
      <c r="G481" s="86"/>
      <c r="H481" s="3"/>
      <c r="J481" s="138"/>
      <c r="Q481" s="4"/>
      <c r="R481" s="4"/>
      <c r="S481" s="4"/>
      <c r="T481" s="4"/>
    </row>
    <row r="482" spans="5:20" s="1" customFormat="1" x14ac:dyDescent="0.2">
      <c r="E482" s="2"/>
      <c r="F482" s="2"/>
      <c r="G482" s="86"/>
      <c r="H482" s="3"/>
      <c r="J482" s="138"/>
      <c r="Q482" s="4"/>
      <c r="R482" s="4"/>
      <c r="S482" s="4"/>
      <c r="T482" s="4"/>
    </row>
    <row r="483" spans="5:20" s="1" customFormat="1" x14ac:dyDescent="0.2">
      <c r="E483" s="2"/>
      <c r="F483" s="2"/>
      <c r="G483" s="86"/>
      <c r="H483" s="3"/>
      <c r="J483" s="138"/>
      <c r="Q483" s="4"/>
      <c r="R483" s="4"/>
      <c r="S483" s="4"/>
      <c r="T483" s="4"/>
    </row>
    <row r="484" spans="5:20" s="1" customFormat="1" x14ac:dyDescent="0.2">
      <c r="E484" s="2"/>
      <c r="F484" s="2"/>
      <c r="G484" s="86"/>
      <c r="H484" s="3"/>
      <c r="J484" s="138"/>
      <c r="Q484" s="4"/>
      <c r="R484" s="4"/>
      <c r="S484" s="4"/>
      <c r="T484" s="4"/>
    </row>
    <row r="485" spans="5:20" s="1" customFormat="1" x14ac:dyDescent="0.2">
      <c r="E485" s="2"/>
      <c r="F485" s="2"/>
      <c r="G485" s="86"/>
      <c r="H485" s="3"/>
      <c r="J485" s="138"/>
      <c r="Q485" s="4"/>
      <c r="R485" s="4"/>
      <c r="S485" s="4"/>
      <c r="T485" s="4"/>
    </row>
    <row r="486" spans="5:20" s="1" customFormat="1" x14ac:dyDescent="0.2">
      <c r="E486" s="2"/>
      <c r="F486" s="2"/>
      <c r="G486" s="86"/>
      <c r="H486" s="3"/>
      <c r="J486" s="138"/>
      <c r="Q486" s="4"/>
      <c r="R486" s="4"/>
      <c r="S486" s="4"/>
      <c r="T486" s="4"/>
    </row>
    <row r="487" spans="5:20" s="1" customFormat="1" x14ac:dyDescent="0.2">
      <c r="E487" s="2"/>
      <c r="F487" s="2"/>
      <c r="G487" s="86"/>
      <c r="H487" s="3"/>
      <c r="J487" s="138"/>
      <c r="Q487" s="4"/>
      <c r="R487" s="4"/>
      <c r="S487" s="4"/>
      <c r="T487" s="4"/>
    </row>
    <row r="488" spans="5:20" s="1" customFormat="1" x14ac:dyDescent="0.2">
      <c r="E488" s="2"/>
      <c r="F488" s="2"/>
      <c r="G488" s="86"/>
      <c r="H488" s="3"/>
      <c r="J488" s="138"/>
      <c r="Q488" s="4"/>
      <c r="R488" s="4"/>
      <c r="S488" s="4"/>
      <c r="T488" s="4"/>
    </row>
    <row r="489" spans="5:20" s="1" customFormat="1" x14ac:dyDescent="0.2">
      <c r="E489" s="2"/>
      <c r="F489" s="2"/>
      <c r="G489" s="86"/>
      <c r="H489" s="3"/>
      <c r="J489" s="138"/>
      <c r="Q489" s="4"/>
      <c r="R489" s="4"/>
      <c r="S489" s="4"/>
      <c r="T489" s="4"/>
    </row>
    <row r="490" spans="5:20" s="1" customFormat="1" x14ac:dyDescent="0.2">
      <c r="E490" s="2"/>
      <c r="F490" s="2"/>
      <c r="G490" s="86"/>
      <c r="H490" s="3"/>
      <c r="J490" s="138"/>
      <c r="Q490" s="4"/>
      <c r="R490" s="4"/>
      <c r="S490" s="4"/>
      <c r="T490" s="4"/>
    </row>
    <row r="491" spans="5:20" s="1" customFormat="1" x14ac:dyDescent="0.2">
      <c r="E491" s="2"/>
      <c r="F491" s="2"/>
      <c r="G491" s="86"/>
      <c r="H491" s="3"/>
      <c r="J491" s="138"/>
      <c r="Q491" s="4"/>
      <c r="R491" s="4"/>
      <c r="S491" s="4"/>
      <c r="T491" s="4"/>
    </row>
    <row r="492" spans="5:20" s="1" customFormat="1" x14ac:dyDescent="0.2">
      <c r="E492" s="2"/>
      <c r="F492" s="2"/>
      <c r="G492" s="86"/>
      <c r="H492" s="3"/>
      <c r="J492" s="138"/>
      <c r="Q492" s="4"/>
      <c r="R492" s="4"/>
      <c r="S492" s="4"/>
      <c r="T492" s="4"/>
    </row>
    <row r="493" spans="5:20" s="1" customFormat="1" x14ac:dyDescent="0.2">
      <c r="E493" s="2"/>
      <c r="F493" s="2"/>
      <c r="G493" s="86"/>
      <c r="H493" s="3"/>
      <c r="J493" s="138"/>
      <c r="Q493" s="4"/>
      <c r="R493" s="4"/>
      <c r="S493" s="4"/>
      <c r="T493" s="4"/>
    </row>
    <row r="494" spans="5:20" s="1" customFormat="1" x14ac:dyDescent="0.2">
      <c r="E494" s="2"/>
      <c r="F494" s="2"/>
      <c r="G494" s="86"/>
      <c r="H494" s="3"/>
      <c r="J494" s="138"/>
      <c r="Q494" s="4"/>
      <c r="R494" s="4"/>
      <c r="S494" s="4"/>
      <c r="T494" s="4"/>
    </row>
    <row r="495" spans="5:20" s="1" customFormat="1" x14ac:dyDescent="0.2">
      <c r="E495" s="2"/>
      <c r="F495" s="2"/>
      <c r="G495" s="86"/>
      <c r="H495" s="3"/>
      <c r="J495" s="138"/>
      <c r="Q495" s="4"/>
      <c r="R495" s="4"/>
      <c r="S495" s="4"/>
      <c r="T495" s="4"/>
    </row>
    <row r="496" spans="5:20" s="1" customFormat="1" x14ac:dyDescent="0.2">
      <c r="E496" s="2"/>
      <c r="F496" s="2"/>
      <c r="G496" s="86"/>
      <c r="H496" s="3"/>
      <c r="J496" s="138"/>
      <c r="Q496" s="4"/>
      <c r="R496" s="4"/>
      <c r="S496" s="4"/>
      <c r="T496" s="4"/>
    </row>
    <row r="497" spans="5:20" s="1" customFormat="1" x14ac:dyDescent="0.2">
      <c r="E497" s="2"/>
      <c r="F497" s="2"/>
      <c r="G497" s="86"/>
      <c r="H497" s="3"/>
      <c r="J497" s="138"/>
      <c r="Q497" s="4"/>
      <c r="R497" s="4"/>
      <c r="S497" s="4"/>
      <c r="T497" s="4"/>
    </row>
    <row r="498" spans="5:20" s="1" customFormat="1" x14ac:dyDescent="0.2">
      <c r="E498" s="2"/>
      <c r="F498" s="2"/>
      <c r="G498" s="86"/>
      <c r="H498" s="3"/>
      <c r="J498" s="138"/>
      <c r="Q498" s="4"/>
      <c r="R498" s="4"/>
      <c r="S498" s="4"/>
      <c r="T498" s="4"/>
    </row>
    <row r="499" spans="5:20" s="1" customFormat="1" x14ac:dyDescent="0.2">
      <c r="E499" s="2"/>
      <c r="F499" s="2"/>
      <c r="G499" s="86"/>
      <c r="H499" s="3"/>
      <c r="J499" s="138"/>
      <c r="Q499" s="4"/>
      <c r="R499" s="4"/>
      <c r="S499" s="4"/>
      <c r="T499" s="4"/>
    </row>
    <row r="500" spans="5:20" s="1" customFormat="1" x14ac:dyDescent="0.2">
      <c r="E500" s="2"/>
      <c r="F500" s="2"/>
      <c r="G500" s="86"/>
      <c r="H500" s="3"/>
      <c r="J500" s="138"/>
      <c r="Q500" s="4"/>
      <c r="R500" s="4"/>
      <c r="S500" s="4"/>
      <c r="T500" s="4"/>
    </row>
    <row r="501" spans="5:20" s="1" customFormat="1" x14ac:dyDescent="0.2">
      <c r="E501" s="2"/>
      <c r="F501" s="2"/>
      <c r="G501" s="86"/>
      <c r="H501" s="3"/>
      <c r="J501" s="138"/>
      <c r="Q501" s="4"/>
      <c r="R501" s="4"/>
      <c r="S501" s="4"/>
      <c r="T501" s="4"/>
    </row>
    <row r="502" spans="5:20" s="1" customFormat="1" x14ac:dyDescent="0.2">
      <c r="E502" s="2"/>
      <c r="F502" s="2"/>
      <c r="G502" s="86"/>
      <c r="H502" s="3"/>
      <c r="J502" s="138"/>
      <c r="Q502" s="4"/>
      <c r="R502" s="4"/>
      <c r="S502" s="4"/>
      <c r="T502" s="4"/>
    </row>
    <row r="503" spans="5:20" s="1" customFormat="1" x14ac:dyDescent="0.2">
      <c r="E503" s="2"/>
      <c r="F503" s="2"/>
      <c r="G503" s="86"/>
      <c r="H503" s="3"/>
      <c r="J503" s="138"/>
      <c r="Q503" s="4"/>
      <c r="R503" s="4"/>
      <c r="S503" s="4"/>
      <c r="T503" s="4"/>
    </row>
    <row r="504" spans="5:20" s="1" customFormat="1" x14ac:dyDescent="0.2">
      <c r="E504" s="2"/>
      <c r="F504" s="2"/>
      <c r="G504" s="86"/>
      <c r="H504" s="3"/>
      <c r="J504" s="138"/>
      <c r="Q504" s="4"/>
      <c r="R504" s="4"/>
      <c r="S504" s="4"/>
      <c r="T504" s="4"/>
    </row>
    <row r="505" spans="5:20" s="1" customFormat="1" x14ac:dyDescent="0.2">
      <c r="E505" s="2"/>
      <c r="F505" s="2"/>
      <c r="G505" s="86"/>
      <c r="H505" s="3"/>
      <c r="J505" s="138"/>
      <c r="Q505" s="4"/>
      <c r="R505" s="4"/>
      <c r="S505" s="4"/>
      <c r="T505" s="4"/>
    </row>
    <row r="506" spans="5:20" s="1" customFormat="1" x14ac:dyDescent="0.2">
      <c r="E506" s="2"/>
      <c r="F506" s="2"/>
      <c r="G506" s="86"/>
      <c r="H506" s="3"/>
      <c r="J506" s="138"/>
      <c r="Q506" s="4"/>
      <c r="R506" s="4"/>
      <c r="S506" s="4"/>
      <c r="T506" s="4"/>
    </row>
    <row r="507" spans="5:20" s="1" customFormat="1" x14ac:dyDescent="0.2">
      <c r="E507" s="2"/>
      <c r="F507" s="2"/>
      <c r="G507" s="86"/>
      <c r="H507" s="3"/>
      <c r="J507" s="138"/>
      <c r="Q507" s="4"/>
      <c r="R507" s="4"/>
      <c r="S507" s="4"/>
      <c r="T507" s="4"/>
    </row>
    <row r="508" spans="5:20" s="1" customFormat="1" x14ac:dyDescent="0.2">
      <c r="E508" s="2"/>
      <c r="F508" s="2"/>
      <c r="G508" s="86"/>
      <c r="H508" s="3"/>
      <c r="J508" s="138"/>
      <c r="Q508" s="4"/>
      <c r="R508" s="4"/>
      <c r="S508" s="4"/>
      <c r="T508" s="4"/>
    </row>
    <row r="509" spans="5:20" s="1" customFormat="1" x14ac:dyDescent="0.2">
      <c r="E509" s="2"/>
      <c r="F509" s="2"/>
      <c r="G509" s="86"/>
      <c r="H509" s="3"/>
      <c r="J509" s="138"/>
      <c r="Q509" s="4"/>
      <c r="R509" s="4"/>
      <c r="S509" s="4"/>
      <c r="T509" s="4"/>
    </row>
    <row r="510" spans="5:20" s="1" customFormat="1" x14ac:dyDescent="0.2">
      <c r="E510" s="2"/>
      <c r="F510" s="2"/>
      <c r="G510" s="86"/>
      <c r="H510" s="3"/>
      <c r="J510" s="138"/>
      <c r="Q510" s="4"/>
      <c r="R510" s="4"/>
      <c r="S510" s="4"/>
      <c r="T510" s="4"/>
    </row>
    <row r="511" spans="5:20" s="1" customFormat="1" x14ac:dyDescent="0.2">
      <c r="E511" s="2"/>
      <c r="F511" s="2"/>
      <c r="G511" s="86"/>
      <c r="H511" s="3"/>
      <c r="J511" s="138"/>
      <c r="Q511" s="4"/>
      <c r="R511" s="4"/>
      <c r="S511" s="4"/>
      <c r="T511" s="4"/>
    </row>
    <row r="512" spans="5:20" s="1" customFormat="1" x14ac:dyDescent="0.2">
      <c r="E512" s="2"/>
      <c r="F512" s="2"/>
      <c r="G512" s="86"/>
      <c r="H512" s="3"/>
      <c r="J512" s="138"/>
      <c r="Q512" s="4"/>
      <c r="R512" s="4"/>
      <c r="S512" s="4"/>
      <c r="T512" s="4"/>
    </row>
    <row r="513" spans="5:20" s="1" customFormat="1" x14ac:dyDescent="0.2">
      <c r="E513" s="2"/>
      <c r="F513" s="2"/>
      <c r="G513" s="86"/>
      <c r="H513" s="3"/>
      <c r="J513" s="138"/>
      <c r="Q513" s="4"/>
      <c r="R513" s="4"/>
      <c r="S513" s="4"/>
      <c r="T513" s="4"/>
    </row>
    <row r="514" spans="5:20" s="1" customFormat="1" x14ac:dyDescent="0.2">
      <c r="E514" s="2"/>
      <c r="F514" s="2"/>
      <c r="G514" s="86"/>
      <c r="H514" s="3"/>
      <c r="J514" s="138"/>
      <c r="Q514" s="4"/>
      <c r="R514" s="4"/>
      <c r="S514" s="4"/>
      <c r="T514" s="4"/>
    </row>
    <row r="515" spans="5:20" s="1" customFormat="1" x14ac:dyDescent="0.2">
      <c r="E515" s="2"/>
      <c r="F515" s="2"/>
      <c r="G515" s="86"/>
      <c r="H515" s="3"/>
      <c r="J515" s="138"/>
      <c r="Q515" s="4"/>
      <c r="R515" s="4"/>
      <c r="S515" s="4"/>
      <c r="T515" s="4"/>
    </row>
    <row r="516" spans="5:20" s="1" customFormat="1" x14ac:dyDescent="0.2">
      <c r="E516" s="2"/>
      <c r="F516" s="2"/>
      <c r="G516" s="86"/>
      <c r="H516" s="3"/>
      <c r="J516" s="138"/>
      <c r="Q516" s="4"/>
      <c r="R516" s="4"/>
      <c r="S516" s="4"/>
      <c r="T516" s="4"/>
    </row>
    <row r="517" spans="5:20" s="1" customFormat="1" x14ac:dyDescent="0.2">
      <c r="E517" s="2"/>
      <c r="F517" s="2"/>
      <c r="G517" s="86"/>
      <c r="H517" s="3"/>
      <c r="J517" s="138"/>
      <c r="Q517" s="4"/>
      <c r="R517" s="4"/>
      <c r="S517" s="4"/>
      <c r="T517" s="4"/>
    </row>
    <row r="518" spans="5:20" s="1" customFormat="1" x14ac:dyDescent="0.2">
      <c r="E518" s="2"/>
      <c r="F518" s="2"/>
      <c r="G518" s="86"/>
      <c r="H518" s="3"/>
      <c r="J518" s="138"/>
      <c r="Q518" s="4"/>
      <c r="R518" s="4"/>
      <c r="S518" s="4"/>
      <c r="T518" s="4"/>
    </row>
    <row r="519" spans="5:20" s="1" customFormat="1" x14ac:dyDescent="0.2">
      <c r="E519" s="2"/>
      <c r="F519" s="2"/>
      <c r="G519" s="86"/>
      <c r="H519" s="3"/>
      <c r="J519" s="138"/>
      <c r="Q519" s="4"/>
      <c r="R519" s="4"/>
      <c r="S519" s="4"/>
      <c r="T519" s="4"/>
    </row>
    <row r="520" spans="5:20" s="1" customFormat="1" x14ac:dyDescent="0.2">
      <c r="E520" s="2"/>
      <c r="F520" s="2"/>
      <c r="G520" s="86"/>
      <c r="H520" s="3"/>
      <c r="J520" s="138"/>
      <c r="Q520" s="4"/>
      <c r="R520" s="4"/>
      <c r="S520" s="4"/>
      <c r="T520" s="4"/>
    </row>
    <row r="521" spans="5:20" s="1" customFormat="1" x14ac:dyDescent="0.2">
      <c r="E521" s="2"/>
      <c r="F521" s="2"/>
      <c r="G521" s="86"/>
      <c r="H521" s="3"/>
      <c r="J521" s="138"/>
      <c r="Q521" s="4"/>
      <c r="R521" s="4"/>
      <c r="S521" s="4"/>
      <c r="T521" s="4"/>
    </row>
    <row r="522" spans="5:20" s="1" customFormat="1" x14ac:dyDescent="0.2">
      <c r="E522" s="2"/>
      <c r="F522" s="2"/>
      <c r="G522" s="86"/>
      <c r="H522" s="3"/>
      <c r="J522" s="138"/>
      <c r="Q522" s="4"/>
      <c r="R522" s="4"/>
      <c r="S522" s="4"/>
      <c r="T522" s="4"/>
    </row>
    <row r="523" spans="5:20" s="1" customFormat="1" x14ac:dyDescent="0.2">
      <c r="E523" s="2"/>
      <c r="F523" s="2"/>
      <c r="G523" s="86"/>
      <c r="H523" s="3"/>
      <c r="J523" s="138"/>
      <c r="Q523" s="4"/>
      <c r="R523" s="4"/>
      <c r="S523" s="4"/>
      <c r="T523" s="4"/>
    </row>
    <row r="524" spans="5:20" s="1" customFormat="1" x14ac:dyDescent="0.2">
      <c r="E524" s="2"/>
      <c r="F524" s="2"/>
      <c r="G524" s="86"/>
      <c r="H524" s="3"/>
      <c r="J524" s="138"/>
      <c r="Q524" s="4"/>
      <c r="R524" s="4"/>
      <c r="S524" s="4"/>
      <c r="T524" s="4"/>
    </row>
    <row r="525" spans="5:20" s="1" customFormat="1" x14ac:dyDescent="0.2">
      <c r="E525" s="2"/>
      <c r="F525" s="2"/>
      <c r="G525" s="86"/>
      <c r="H525" s="3"/>
      <c r="J525" s="138"/>
      <c r="Q525" s="4"/>
      <c r="R525" s="4"/>
      <c r="S525" s="4"/>
      <c r="T525" s="4"/>
    </row>
    <row r="526" spans="5:20" s="1" customFormat="1" x14ac:dyDescent="0.2">
      <c r="E526" s="2"/>
      <c r="F526" s="2"/>
      <c r="G526" s="86"/>
      <c r="H526" s="3"/>
      <c r="J526" s="138"/>
      <c r="Q526" s="4"/>
      <c r="R526" s="4"/>
      <c r="S526" s="4"/>
      <c r="T526" s="4"/>
    </row>
    <row r="527" spans="5:20" s="1" customFormat="1" x14ac:dyDescent="0.2">
      <c r="E527" s="2"/>
      <c r="F527" s="2"/>
      <c r="G527" s="86"/>
      <c r="H527" s="3"/>
      <c r="J527" s="138"/>
      <c r="Q527" s="4"/>
      <c r="R527" s="4"/>
      <c r="S527" s="4"/>
      <c r="T527" s="4"/>
    </row>
    <row r="528" spans="5:20" s="1" customFormat="1" x14ac:dyDescent="0.2">
      <c r="E528" s="2"/>
      <c r="F528" s="2"/>
      <c r="G528" s="86"/>
      <c r="H528" s="3"/>
      <c r="J528" s="138"/>
      <c r="Q528" s="4"/>
      <c r="R528" s="4"/>
      <c r="S528" s="4"/>
      <c r="T528" s="4"/>
    </row>
    <row r="529" spans="5:20" s="1" customFormat="1" x14ac:dyDescent="0.2">
      <c r="E529" s="2"/>
      <c r="F529" s="2"/>
      <c r="G529" s="86"/>
      <c r="H529" s="3"/>
      <c r="J529" s="138"/>
      <c r="Q529" s="4"/>
      <c r="R529" s="4"/>
      <c r="S529" s="4"/>
      <c r="T529" s="4"/>
    </row>
    <row r="530" spans="5:20" s="1" customFormat="1" x14ac:dyDescent="0.2">
      <c r="E530" s="2"/>
      <c r="F530" s="2"/>
      <c r="G530" s="86"/>
      <c r="H530" s="3"/>
      <c r="J530" s="138"/>
      <c r="Q530" s="4"/>
      <c r="R530" s="4"/>
      <c r="S530" s="4"/>
      <c r="T530" s="4"/>
    </row>
    <row r="531" spans="5:20" s="1" customFormat="1" x14ac:dyDescent="0.2">
      <c r="E531" s="2"/>
      <c r="F531" s="2"/>
      <c r="G531" s="86"/>
      <c r="H531" s="3"/>
      <c r="J531" s="138"/>
      <c r="Q531" s="4"/>
      <c r="R531" s="4"/>
      <c r="S531" s="4"/>
      <c r="T531" s="4"/>
    </row>
    <row r="532" spans="5:20" s="1" customFormat="1" x14ac:dyDescent="0.2">
      <c r="E532" s="2"/>
      <c r="F532" s="2"/>
      <c r="G532" s="86"/>
      <c r="H532" s="3"/>
      <c r="J532" s="138"/>
      <c r="Q532" s="4"/>
      <c r="R532" s="4"/>
      <c r="S532" s="4"/>
      <c r="T532" s="4"/>
    </row>
    <row r="533" spans="5:20" s="1" customFormat="1" x14ac:dyDescent="0.2">
      <c r="E533" s="2"/>
      <c r="F533" s="2"/>
      <c r="G533" s="86"/>
      <c r="H533" s="3"/>
      <c r="J533" s="138"/>
      <c r="Q533" s="4"/>
      <c r="R533" s="4"/>
      <c r="S533" s="4"/>
      <c r="T533" s="4"/>
    </row>
    <row r="534" spans="5:20" s="1" customFormat="1" x14ac:dyDescent="0.2">
      <c r="E534" s="2"/>
      <c r="F534" s="2"/>
      <c r="G534" s="86"/>
      <c r="H534" s="3"/>
      <c r="J534" s="138"/>
      <c r="Q534" s="4"/>
      <c r="R534" s="4"/>
      <c r="S534" s="4"/>
      <c r="T534" s="4"/>
    </row>
    <row r="535" spans="5:20" s="1" customFormat="1" x14ac:dyDescent="0.2">
      <c r="E535" s="2"/>
      <c r="F535" s="2"/>
      <c r="G535" s="86"/>
      <c r="H535" s="3"/>
      <c r="J535" s="138"/>
      <c r="Q535" s="4"/>
      <c r="R535" s="4"/>
      <c r="S535" s="4"/>
      <c r="T535" s="4"/>
    </row>
    <row r="536" spans="5:20" s="1" customFormat="1" x14ac:dyDescent="0.2">
      <c r="E536" s="2"/>
      <c r="F536" s="2"/>
      <c r="G536" s="86"/>
      <c r="H536" s="3"/>
      <c r="J536" s="138"/>
      <c r="Q536" s="4"/>
      <c r="R536" s="4"/>
      <c r="S536" s="4"/>
      <c r="T536" s="4"/>
    </row>
    <row r="537" spans="5:20" s="1" customFormat="1" x14ac:dyDescent="0.2">
      <c r="E537" s="2"/>
      <c r="F537" s="2"/>
      <c r="G537" s="86"/>
      <c r="H537" s="3"/>
      <c r="J537" s="138"/>
      <c r="Q537" s="4"/>
      <c r="R537" s="4"/>
      <c r="S537" s="4"/>
      <c r="T537" s="4"/>
    </row>
    <row r="538" spans="5:20" s="1" customFormat="1" x14ac:dyDescent="0.2">
      <c r="E538" s="2"/>
      <c r="F538" s="2"/>
      <c r="G538" s="86"/>
      <c r="H538" s="3"/>
      <c r="J538" s="138"/>
      <c r="Q538" s="4"/>
      <c r="R538" s="4"/>
      <c r="S538" s="4"/>
      <c r="T538" s="4"/>
    </row>
    <row r="539" spans="5:20" s="1" customFormat="1" x14ac:dyDescent="0.2">
      <c r="E539" s="2"/>
      <c r="F539" s="2"/>
      <c r="G539" s="86"/>
      <c r="H539" s="3"/>
      <c r="J539" s="138"/>
      <c r="Q539" s="4"/>
      <c r="R539" s="4"/>
      <c r="S539" s="4"/>
      <c r="T539" s="4"/>
    </row>
    <row r="540" spans="5:20" s="1" customFormat="1" x14ac:dyDescent="0.2">
      <c r="E540" s="2"/>
      <c r="F540" s="2"/>
      <c r="G540" s="86"/>
      <c r="H540" s="3"/>
      <c r="J540" s="138"/>
      <c r="Q540" s="4"/>
      <c r="R540" s="4"/>
      <c r="S540" s="4"/>
      <c r="T540" s="4"/>
    </row>
    <row r="541" spans="5:20" s="1" customFormat="1" x14ac:dyDescent="0.2">
      <c r="E541" s="2"/>
      <c r="F541" s="2"/>
      <c r="G541" s="86"/>
      <c r="H541" s="3"/>
      <c r="J541" s="138"/>
      <c r="Q541" s="4"/>
      <c r="R541" s="4"/>
      <c r="S541" s="4"/>
      <c r="T541" s="4"/>
    </row>
    <row r="542" spans="5:20" s="1" customFormat="1" x14ac:dyDescent="0.2">
      <c r="E542" s="2"/>
      <c r="F542" s="2"/>
      <c r="G542" s="86"/>
      <c r="H542" s="3"/>
      <c r="J542" s="138"/>
      <c r="Q542" s="4"/>
      <c r="R542" s="4"/>
      <c r="S542" s="4"/>
      <c r="T542" s="4"/>
    </row>
    <row r="543" spans="5:20" s="1" customFormat="1" x14ac:dyDescent="0.2">
      <c r="E543" s="2"/>
      <c r="F543" s="2"/>
      <c r="G543" s="86"/>
      <c r="H543" s="3"/>
      <c r="J543" s="138"/>
      <c r="Q543" s="4"/>
      <c r="R543" s="4"/>
      <c r="S543" s="4"/>
      <c r="T543" s="4"/>
    </row>
    <row r="544" spans="5:20" s="1" customFormat="1" x14ac:dyDescent="0.2">
      <c r="E544" s="2"/>
      <c r="F544" s="2"/>
      <c r="G544" s="86"/>
      <c r="H544" s="3"/>
      <c r="J544" s="138"/>
      <c r="Q544" s="4"/>
      <c r="R544" s="4"/>
      <c r="S544" s="4"/>
      <c r="T544" s="4"/>
    </row>
    <row r="545" spans="5:20" s="1" customFormat="1" x14ac:dyDescent="0.2">
      <c r="E545" s="2"/>
      <c r="F545" s="2"/>
      <c r="G545" s="86"/>
      <c r="H545" s="3"/>
      <c r="J545" s="138"/>
      <c r="Q545" s="4"/>
      <c r="R545" s="4"/>
      <c r="S545" s="4"/>
      <c r="T545" s="4"/>
    </row>
    <row r="546" spans="5:20" s="1" customFormat="1" x14ac:dyDescent="0.2">
      <c r="E546" s="2"/>
      <c r="F546" s="2"/>
      <c r="G546" s="86"/>
      <c r="H546" s="3"/>
      <c r="J546" s="138"/>
      <c r="Q546" s="4"/>
      <c r="R546" s="4"/>
      <c r="S546" s="4"/>
      <c r="T546" s="4"/>
    </row>
    <row r="547" spans="5:20" s="1" customFormat="1" x14ac:dyDescent="0.2">
      <c r="E547" s="2"/>
      <c r="F547" s="2"/>
      <c r="G547" s="86"/>
      <c r="H547" s="3"/>
      <c r="J547" s="138"/>
      <c r="Q547" s="4"/>
      <c r="R547" s="4"/>
      <c r="S547" s="4"/>
      <c r="T547" s="4"/>
    </row>
    <row r="548" spans="5:20" s="1" customFormat="1" x14ac:dyDescent="0.2">
      <c r="E548" s="2"/>
      <c r="F548" s="2"/>
      <c r="G548" s="86"/>
      <c r="H548" s="3"/>
      <c r="J548" s="138"/>
      <c r="Q548" s="4"/>
      <c r="R548" s="4"/>
      <c r="S548" s="4"/>
      <c r="T548" s="4"/>
    </row>
    <row r="549" spans="5:20" s="1" customFormat="1" x14ac:dyDescent="0.2">
      <c r="E549" s="2"/>
      <c r="F549" s="2"/>
      <c r="G549" s="86"/>
      <c r="H549" s="3"/>
      <c r="J549" s="138"/>
      <c r="Q549" s="4"/>
      <c r="R549" s="4"/>
      <c r="S549" s="4"/>
      <c r="T549" s="4"/>
    </row>
    <row r="550" spans="5:20" s="1" customFormat="1" x14ac:dyDescent="0.2">
      <c r="E550" s="2"/>
      <c r="F550" s="2"/>
      <c r="G550" s="86"/>
      <c r="H550" s="3"/>
      <c r="J550" s="138"/>
      <c r="Q550" s="4"/>
      <c r="R550" s="4"/>
      <c r="S550" s="4"/>
      <c r="T550" s="4"/>
    </row>
    <row r="551" spans="5:20" s="1" customFormat="1" x14ac:dyDescent="0.2">
      <c r="E551" s="2"/>
      <c r="F551" s="2"/>
      <c r="G551" s="86"/>
      <c r="H551" s="3"/>
      <c r="J551" s="138"/>
      <c r="Q551" s="4"/>
      <c r="R551" s="4"/>
      <c r="S551" s="4"/>
      <c r="T551" s="4"/>
    </row>
    <row r="552" spans="5:20" s="1" customFormat="1" x14ac:dyDescent="0.2">
      <c r="E552" s="2"/>
      <c r="F552" s="2"/>
      <c r="G552" s="86"/>
      <c r="H552" s="3"/>
      <c r="J552" s="138"/>
      <c r="Q552" s="4"/>
      <c r="R552" s="4"/>
      <c r="S552" s="4"/>
      <c r="T552" s="4"/>
    </row>
    <row r="553" spans="5:20" s="1" customFormat="1" x14ac:dyDescent="0.2">
      <c r="E553" s="2"/>
      <c r="F553" s="2"/>
      <c r="G553" s="86"/>
      <c r="H553" s="3"/>
      <c r="J553" s="138"/>
      <c r="Q553" s="4"/>
      <c r="R553" s="4"/>
      <c r="S553" s="4"/>
      <c r="T553" s="4"/>
    </row>
    <row r="554" spans="5:20" s="1" customFormat="1" x14ac:dyDescent="0.2">
      <c r="E554" s="2"/>
      <c r="F554" s="2"/>
      <c r="G554" s="86"/>
      <c r="H554" s="3"/>
      <c r="J554" s="138"/>
      <c r="Q554" s="4"/>
      <c r="R554" s="4"/>
      <c r="S554" s="4"/>
      <c r="T554" s="4"/>
    </row>
    <row r="555" spans="5:20" s="1" customFormat="1" x14ac:dyDescent="0.2">
      <c r="E555" s="2"/>
      <c r="F555" s="2"/>
      <c r="G555" s="86"/>
      <c r="H555" s="3"/>
      <c r="J555" s="138"/>
      <c r="Q555" s="4"/>
      <c r="R555" s="4"/>
      <c r="S555" s="4"/>
      <c r="T555" s="4"/>
    </row>
    <row r="556" spans="5:20" s="1" customFormat="1" x14ac:dyDescent="0.2">
      <c r="E556" s="2"/>
      <c r="F556" s="2"/>
      <c r="G556" s="86"/>
      <c r="H556" s="3"/>
      <c r="J556" s="138"/>
      <c r="Q556" s="4"/>
      <c r="R556" s="4"/>
      <c r="S556" s="4"/>
      <c r="T556" s="4"/>
    </row>
    <row r="557" spans="5:20" s="1" customFormat="1" x14ac:dyDescent="0.2">
      <c r="E557" s="2"/>
      <c r="F557" s="2"/>
      <c r="G557" s="86"/>
      <c r="H557" s="3"/>
      <c r="J557" s="138"/>
      <c r="Q557" s="4"/>
      <c r="R557" s="4"/>
      <c r="S557" s="4"/>
      <c r="T557" s="4"/>
    </row>
    <row r="558" spans="5:20" s="1" customFormat="1" x14ac:dyDescent="0.2">
      <c r="E558" s="2"/>
      <c r="F558" s="2"/>
      <c r="G558" s="86"/>
      <c r="H558" s="3"/>
      <c r="J558" s="138"/>
      <c r="Q558" s="4"/>
      <c r="R558" s="4"/>
      <c r="S558" s="4"/>
      <c r="T558" s="4"/>
    </row>
    <row r="559" spans="5:20" s="1" customFormat="1" x14ac:dyDescent="0.2">
      <c r="E559" s="2"/>
      <c r="F559" s="2"/>
      <c r="G559" s="86"/>
      <c r="H559" s="3"/>
      <c r="J559" s="138"/>
      <c r="Q559" s="4"/>
      <c r="R559" s="4"/>
      <c r="S559" s="4"/>
      <c r="T559" s="4"/>
    </row>
    <row r="560" spans="5:20" s="1" customFormat="1" x14ac:dyDescent="0.2">
      <c r="E560" s="2"/>
      <c r="F560" s="2"/>
      <c r="G560" s="86"/>
      <c r="H560" s="3"/>
      <c r="J560" s="138"/>
      <c r="Q560" s="4"/>
      <c r="R560" s="4"/>
      <c r="S560" s="4"/>
      <c r="T560" s="4"/>
    </row>
    <row r="561" spans="5:20" s="1" customFormat="1" x14ac:dyDescent="0.2">
      <c r="E561" s="2"/>
      <c r="F561" s="2"/>
      <c r="G561" s="86"/>
      <c r="H561" s="3"/>
      <c r="J561" s="138"/>
      <c r="Q561" s="4"/>
      <c r="R561" s="4"/>
      <c r="S561" s="4"/>
      <c r="T561" s="4"/>
    </row>
    <row r="562" spans="5:20" s="1" customFormat="1" x14ac:dyDescent="0.2">
      <c r="E562" s="2"/>
      <c r="F562" s="2"/>
      <c r="G562" s="86"/>
      <c r="H562" s="3"/>
      <c r="J562" s="138"/>
      <c r="Q562" s="4"/>
      <c r="R562" s="4"/>
      <c r="S562" s="4"/>
      <c r="T562" s="4"/>
    </row>
    <row r="563" spans="5:20" s="1" customFormat="1" x14ac:dyDescent="0.2">
      <c r="E563" s="2"/>
      <c r="F563" s="2"/>
      <c r="G563" s="86"/>
      <c r="H563" s="3"/>
      <c r="J563" s="138"/>
      <c r="Q563" s="4"/>
      <c r="R563" s="4"/>
      <c r="S563" s="4"/>
      <c r="T563" s="4"/>
    </row>
    <row r="564" spans="5:20" s="1" customFormat="1" x14ac:dyDescent="0.2">
      <c r="E564" s="2"/>
      <c r="F564" s="2"/>
      <c r="G564" s="86"/>
      <c r="H564" s="3"/>
      <c r="J564" s="138"/>
      <c r="Q564" s="4"/>
      <c r="R564" s="4"/>
      <c r="S564" s="4"/>
      <c r="T564" s="4"/>
    </row>
    <row r="565" spans="5:20" s="1" customFormat="1" x14ac:dyDescent="0.2">
      <c r="E565" s="2"/>
      <c r="F565" s="2"/>
      <c r="G565" s="86"/>
      <c r="H565" s="3"/>
      <c r="J565" s="138"/>
      <c r="Q565" s="4"/>
      <c r="R565" s="4"/>
      <c r="S565" s="4"/>
      <c r="T565" s="4"/>
    </row>
    <row r="566" spans="5:20" s="1" customFormat="1" x14ac:dyDescent="0.2">
      <c r="E566" s="2"/>
      <c r="F566" s="2"/>
      <c r="G566" s="86"/>
      <c r="H566" s="3"/>
      <c r="J566" s="138"/>
      <c r="Q566" s="4"/>
      <c r="R566" s="4"/>
      <c r="S566" s="4"/>
      <c r="T566" s="4"/>
    </row>
    <row r="567" spans="5:20" s="1" customFormat="1" x14ac:dyDescent="0.2">
      <c r="E567" s="2"/>
      <c r="F567" s="2"/>
      <c r="G567" s="86"/>
      <c r="H567" s="3"/>
      <c r="J567" s="138"/>
      <c r="Q567" s="4"/>
      <c r="R567" s="4"/>
      <c r="S567" s="4"/>
      <c r="T567" s="4"/>
    </row>
    <row r="568" spans="5:20" s="1" customFormat="1" x14ac:dyDescent="0.2">
      <c r="E568" s="2"/>
      <c r="F568" s="2"/>
      <c r="G568" s="86"/>
      <c r="H568" s="3"/>
      <c r="J568" s="138"/>
      <c r="Q568" s="4"/>
      <c r="R568" s="4"/>
      <c r="S568" s="4"/>
      <c r="T568" s="4"/>
    </row>
    <row r="569" spans="5:20" s="1" customFormat="1" x14ac:dyDescent="0.2">
      <c r="E569" s="2"/>
      <c r="F569" s="2"/>
      <c r="G569" s="86"/>
      <c r="H569" s="3"/>
      <c r="J569" s="138"/>
      <c r="Q569" s="4"/>
      <c r="R569" s="4"/>
      <c r="S569" s="4"/>
      <c r="T569" s="4"/>
    </row>
    <row r="570" spans="5:20" s="1" customFormat="1" x14ac:dyDescent="0.2">
      <c r="E570" s="2"/>
      <c r="F570" s="2"/>
      <c r="G570" s="86"/>
      <c r="H570" s="3"/>
      <c r="J570" s="138"/>
      <c r="Q570" s="4"/>
      <c r="R570" s="4"/>
      <c r="S570" s="4"/>
      <c r="T570" s="4"/>
    </row>
    <row r="571" spans="5:20" s="1" customFormat="1" x14ac:dyDescent="0.2">
      <c r="E571" s="2"/>
      <c r="F571" s="2"/>
      <c r="G571" s="86"/>
      <c r="H571" s="3"/>
      <c r="J571" s="138"/>
      <c r="Q571" s="4"/>
      <c r="R571" s="4"/>
      <c r="S571" s="4"/>
      <c r="T571" s="4"/>
    </row>
    <row r="572" spans="5:20" s="1" customFormat="1" x14ac:dyDescent="0.2">
      <c r="E572" s="2"/>
      <c r="F572" s="2"/>
      <c r="G572" s="86"/>
      <c r="H572" s="3"/>
      <c r="J572" s="138"/>
      <c r="Q572" s="4"/>
      <c r="R572" s="4"/>
      <c r="S572" s="4"/>
      <c r="T572" s="4"/>
    </row>
    <row r="573" spans="5:20" s="1" customFormat="1" x14ac:dyDescent="0.2">
      <c r="E573" s="2"/>
      <c r="F573" s="2"/>
      <c r="G573" s="86"/>
      <c r="H573" s="3"/>
      <c r="J573" s="138"/>
      <c r="Q573" s="4"/>
      <c r="R573" s="4"/>
      <c r="S573" s="4"/>
      <c r="T573" s="4"/>
    </row>
    <row r="574" spans="5:20" s="1" customFormat="1" x14ac:dyDescent="0.2">
      <c r="E574" s="2"/>
      <c r="F574" s="2"/>
      <c r="G574" s="86"/>
      <c r="H574" s="3"/>
      <c r="J574" s="138"/>
      <c r="Q574" s="4"/>
      <c r="R574" s="4"/>
      <c r="S574" s="4"/>
      <c r="T574" s="4"/>
    </row>
    <row r="575" spans="5:20" s="1" customFormat="1" x14ac:dyDescent="0.2">
      <c r="E575" s="2"/>
      <c r="F575" s="2"/>
      <c r="G575" s="86"/>
      <c r="H575" s="3"/>
      <c r="J575" s="138"/>
      <c r="Q575" s="4"/>
      <c r="R575" s="4"/>
      <c r="S575" s="4"/>
      <c r="T575" s="4"/>
    </row>
    <row r="576" spans="5:20" s="1" customFormat="1" x14ac:dyDescent="0.2">
      <c r="E576" s="2"/>
      <c r="F576" s="2"/>
      <c r="G576" s="86"/>
      <c r="H576" s="3"/>
      <c r="J576" s="138"/>
      <c r="Q576" s="4"/>
      <c r="R576" s="4"/>
      <c r="S576" s="4"/>
      <c r="T576" s="4"/>
    </row>
    <row r="577" spans="5:20" s="1" customFormat="1" x14ac:dyDescent="0.2">
      <c r="E577" s="2"/>
      <c r="F577" s="2"/>
      <c r="G577" s="86"/>
      <c r="H577" s="3"/>
      <c r="J577" s="138"/>
      <c r="Q577" s="4"/>
      <c r="R577" s="4"/>
      <c r="S577" s="4"/>
      <c r="T577" s="4"/>
    </row>
    <row r="578" spans="5:20" s="1" customFormat="1" x14ac:dyDescent="0.2">
      <c r="E578" s="2"/>
      <c r="F578" s="2"/>
      <c r="G578" s="86"/>
      <c r="H578" s="3"/>
      <c r="J578" s="138"/>
      <c r="Q578" s="4"/>
      <c r="R578" s="4"/>
      <c r="S578" s="4"/>
      <c r="T578" s="4"/>
    </row>
    <row r="579" spans="5:20" s="1" customFormat="1" x14ac:dyDescent="0.2">
      <c r="E579" s="2"/>
      <c r="F579" s="2"/>
      <c r="G579" s="86"/>
      <c r="H579" s="3"/>
      <c r="J579" s="138"/>
      <c r="Q579" s="4"/>
      <c r="R579" s="4"/>
      <c r="S579" s="4"/>
      <c r="T579" s="4"/>
    </row>
    <row r="580" spans="5:20" s="1" customFormat="1" x14ac:dyDescent="0.2">
      <c r="E580" s="2"/>
      <c r="F580" s="2"/>
      <c r="G580" s="86"/>
      <c r="H580" s="3"/>
      <c r="J580" s="138"/>
      <c r="Q580" s="4"/>
      <c r="R580" s="4"/>
      <c r="S580" s="4"/>
      <c r="T580" s="4"/>
    </row>
    <row r="581" spans="5:20" s="1" customFormat="1" x14ac:dyDescent="0.2">
      <c r="E581" s="2"/>
      <c r="F581" s="2"/>
      <c r="G581" s="86"/>
      <c r="H581" s="3"/>
      <c r="J581" s="138"/>
      <c r="Q581" s="4"/>
      <c r="R581" s="4"/>
      <c r="S581" s="4"/>
      <c r="T581" s="4"/>
    </row>
    <row r="582" spans="5:20" s="1" customFormat="1" x14ac:dyDescent="0.2">
      <c r="E582" s="2"/>
      <c r="F582" s="2"/>
      <c r="G582" s="86"/>
      <c r="H582" s="3"/>
      <c r="J582" s="138"/>
      <c r="Q582" s="4"/>
      <c r="R582" s="4"/>
      <c r="S582" s="4"/>
      <c r="T582" s="4"/>
    </row>
    <row r="583" spans="5:20" s="1" customFormat="1" x14ac:dyDescent="0.2">
      <c r="E583" s="2"/>
      <c r="F583" s="2"/>
      <c r="G583" s="86"/>
      <c r="H583" s="3"/>
      <c r="J583" s="138"/>
      <c r="Q583" s="4"/>
      <c r="R583" s="4"/>
      <c r="S583" s="4"/>
      <c r="T583" s="4"/>
    </row>
    <row r="584" spans="5:20" s="1" customFormat="1" x14ac:dyDescent="0.2">
      <c r="E584" s="2"/>
      <c r="F584" s="2"/>
      <c r="G584" s="86"/>
      <c r="H584" s="3"/>
      <c r="J584" s="138"/>
      <c r="Q584" s="4"/>
      <c r="R584" s="4"/>
      <c r="S584" s="4"/>
      <c r="T584" s="4"/>
    </row>
    <row r="585" spans="5:20" s="1" customFormat="1" x14ac:dyDescent="0.2">
      <c r="E585" s="2"/>
      <c r="F585" s="2"/>
      <c r="G585" s="86"/>
      <c r="H585" s="3"/>
      <c r="J585" s="138"/>
      <c r="Q585" s="4"/>
      <c r="R585" s="4"/>
      <c r="S585" s="4"/>
      <c r="T585" s="4"/>
    </row>
    <row r="586" spans="5:20" s="1" customFormat="1" x14ac:dyDescent="0.2">
      <c r="E586" s="2"/>
      <c r="F586" s="2"/>
      <c r="G586" s="86"/>
      <c r="H586" s="3"/>
      <c r="J586" s="138"/>
      <c r="Q586" s="4"/>
      <c r="R586" s="4"/>
      <c r="S586" s="4"/>
      <c r="T586" s="4"/>
    </row>
    <row r="587" spans="5:20" s="1" customFormat="1" x14ac:dyDescent="0.2">
      <c r="E587" s="2"/>
      <c r="F587" s="2"/>
      <c r="G587" s="86"/>
      <c r="H587" s="3"/>
      <c r="J587" s="138"/>
      <c r="Q587" s="4"/>
      <c r="R587" s="4"/>
      <c r="S587" s="4"/>
      <c r="T587" s="4"/>
    </row>
    <row r="588" spans="5:20" s="1" customFormat="1" x14ac:dyDescent="0.2">
      <c r="E588" s="2"/>
      <c r="F588" s="2"/>
      <c r="G588" s="86"/>
      <c r="H588" s="3"/>
      <c r="J588" s="138"/>
      <c r="Q588" s="4"/>
      <c r="R588" s="4"/>
      <c r="S588" s="4"/>
      <c r="T588" s="4"/>
    </row>
    <row r="589" spans="5:20" s="1" customFormat="1" x14ac:dyDescent="0.2">
      <c r="E589" s="2"/>
      <c r="F589" s="2"/>
      <c r="G589" s="86"/>
      <c r="H589" s="3"/>
      <c r="J589" s="138"/>
      <c r="Q589" s="4"/>
      <c r="R589" s="4"/>
      <c r="S589" s="4"/>
      <c r="T589" s="4"/>
    </row>
    <row r="590" spans="5:20" s="1" customFormat="1" x14ac:dyDescent="0.2">
      <c r="E590" s="2"/>
      <c r="F590" s="2"/>
      <c r="G590" s="86"/>
      <c r="H590" s="3"/>
      <c r="J590" s="138"/>
      <c r="Q590" s="4"/>
      <c r="R590" s="4"/>
      <c r="S590" s="4"/>
      <c r="T590" s="4"/>
    </row>
    <row r="591" spans="5:20" s="1" customFormat="1" x14ac:dyDescent="0.2">
      <c r="E591" s="2"/>
      <c r="F591" s="2"/>
      <c r="G591" s="86"/>
      <c r="H591" s="3"/>
      <c r="J591" s="138"/>
      <c r="Q591" s="4"/>
      <c r="R591" s="4"/>
      <c r="S591" s="4"/>
      <c r="T591" s="4"/>
    </row>
    <row r="592" spans="5:20" s="1" customFormat="1" x14ac:dyDescent="0.2">
      <c r="E592" s="2"/>
      <c r="F592" s="2"/>
      <c r="G592" s="86"/>
      <c r="H592" s="3"/>
      <c r="J592" s="138"/>
      <c r="Q592" s="4"/>
      <c r="R592" s="4"/>
      <c r="S592" s="4"/>
      <c r="T592" s="4"/>
    </row>
    <row r="593" spans="5:20" s="1" customFormat="1" x14ac:dyDescent="0.2">
      <c r="E593" s="2"/>
      <c r="F593" s="2"/>
      <c r="G593" s="86"/>
      <c r="H593" s="3"/>
      <c r="J593" s="138"/>
      <c r="Q593" s="4"/>
      <c r="R593" s="4"/>
      <c r="S593" s="4"/>
      <c r="T593" s="4"/>
    </row>
    <row r="594" spans="5:20" s="1" customFormat="1" x14ac:dyDescent="0.2">
      <c r="E594" s="2"/>
      <c r="F594" s="2"/>
      <c r="G594" s="86"/>
      <c r="H594" s="3"/>
      <c r="J594" s="138"/>
      <c r="Q594" s="4"/>
      <c r="R594" s="4"/>
      <c r="S594" s="4"/>
      <c r="T594" s="4"/>
    </row>
    <row r="595" spans="5:20" s="1" customFormat="1" x14ac:dyDescent="0.2">
      <c r="E595" s="2"/>
      <c r="F595" s="2"/>
      <c r="G595" s="86"/>
      <c r="H595" s="3"/>
      <c r="J595" s="138"/>
      <c r="Q595" s="4"/>
      <c r="R595" s="4"/>
      <c r="S595" s="4"/>
      <c r="T595" s="4"/>
    </row>
    <row r="596" spans="5:20" s="1" customFormat="1" x14ac:dyDescent="0.2">
      <c r="E596" s="2"/>
      <c r="F596" s="2"/>
      <c r="G596" s="86"/>
      <c r="H596" s="3"/>
      <c r="J596" s="138"/>
      <c r="Q596" s="4"/>
      <c r="R596" s="4"/>
      <c r="S596" s="4"/>
      <c r="T596" s="4"/>
    </row>
    <row r="597" spans="5:20" s="1" customFormat="1" x14ac:dyDescent="0.2">
      <c r="E597" s="2"/>
      <c r="F597" s="2"/>
      <c r="G597" s="86"/>
      <c r="H597" s="3"/>
      <c r="J597" s="138"/>
      <c r="Q597" s="4"/>
      <c r="R597" s="4"/>
      <c r="S597" s="4"/>
      <c r="T597" s="4"/>
    </row>
    <row r="598" spans="5:20" s="1" customFormat="1" x14ac:dyDescent="0.2">
      <c r="E598" s="2"/>
      <c r="F598" s="2"/>
      <c r="G598" s="86"/>
      <c r="H598" s="3"/>
      <c r="J598" s="138"/>
      <c r="Q598" s="4"/>
      <c r="R598" s="4"/>
      <c r="S598" s="4"/>
      <c r="T598" s="4"/>
    </row>
    <row r="599" spans="5:20" s="1" customFormat="1" x14ac:dyDescent="0.2">
      <c r="E599" s="2"/>
      <c r="F599" s="2"/>
      <c r="G599" s="86"/>
      <c r="H599" s="3"/>
      <c r="J599" s="138"/>
      <c r="Q599" s="4"/>
      <c r="R599" s="4"/>
      <c r="S599" s="4"/>
      <c r="T599" s="4"/>
    </row>
    <row r="600" spans="5:20" s="1" customFormat="1" x14ac:dyDescent="0.2">
      <c r="E600" s="2"/>
      <c r="F600" s="2"/>
      <c r="G600" s="86"/>
      <c r="H600" s="3"/>
      <c r="J600" s="138"/>
      <c r="Q600" s="4"/>
      <c r="R600" s="4"/>
      <c r="S600" s="4"/>
      <c r="T600" s="4"/>
    </row>
    <row r="601" spans="5:20" s="1" customFormat="1" x14ac:dyDescent="0.2">
      <c r="E601" s="2"/>
      <c r="F601" s="2"/>
      <c r="G601" s="86"/>
      <c r="H601" s="3"/>
      <c r="J601" s="138"/>
      <c r="Q601" s="4"/>
      <c r="R601" s="4"/>
      <c r="S601" s="4"/>
      <c r="T601" s="4"/>
    </row>
    <row r="602" spans="5:20" s="1" customFormat="1" x14ac:dyDescent="0.2">
      <c r="E602" s="2"/>
      <c r="F602" s="2"/>
      <c r="G602" s="86"/>
      <c r="H602" s="3"/>
      <c r="J602" s="138"/>
      <c r="Q602" s="4"/>
      <c r="R602" s="4"/>
      <c r="S602" s="4"/>
      <c r="T602" s="4"/>
    </row>
    <row r="603" spans="5:20" s="1" customFormat="1" x14ac:dyDescent="0.2">
      <c r="E603" s="2"/>
      <c r="F603" s="2"/>
      <c r="G603" s="86"/>
      <c r="H603" s="3"/>
      <c r="J603" s="138"/>
      <c r="Q603" s="4"/>
      <c r="R603" s="4"/>
      <c r="S603" s="4"/>
      <c r="T603" s="4"/>
    </row>
    <row r="604" spans="5:20" s="1" customFormat="1" x14ac:dyDescent="0.2">
      <c r="E604" s="2"/>
      <c r="F604" s="2"/>
      <c r="G604" s="86"/>
      <c r="H604" s="3"/>
      <c r="J604" s="138"/>
      <c r="Q604" s="4"/>
      <c r="R604" s="4"/>
      <c r="S604" s="4"/>
      <c r="T604" s="4"/>
    </row>
    <row r="605" spans="5:20" s="1" customFormat="1" x14ac:dyDescent="0.2">
      <c r="E605" s="2"/>
      <c r="F605" s="2"/>
      <c r="G605" s="86"/>
      <c r="H605" s="3"/>
      <c r="J605" s="138"/>
      <c r="Q605" s="4"/>
      <c r="R605" s="4"/>
      <c r="S605" s="4"/>
      <c r="T605" s="4"/>
    </row>
    <row r="606" spans="5:20" s="1" customFormat="1" x14ac:dyDescent="0.2">
      <c r="E606" s="2"/>
      <c r="F606" s="2"/>
      <c r="G606" s="86"/>
      <c r="H606" s="3"/>
      <c r="J606" s="138"/>
      <c r="Q606" s="4"/>
      <c r="R606" s="4"/>
      <c r="S606" s="4"/>
      <c r="T606" s="4"/>
    </row>
    <row r="607" spans="5:20" s="1" customFormat="1" x14ac:dyDescent="0.2">
      <c r="E607" s="2"/>
      <c r="F607" s="2"/>
      <c r="G607" s="86"/>
      <c r="H607" s="3"/>
      <c r="J607" s="138"/>
      <c r="Q607" s="4"/>
      <c r="R607" s="4"/>
      <c r="S607" s="4"/>
      <c r="T607" s="4"/>
    </row>
    <row r="608" spans="5:20" s="1" customFormat="1" x14ac:dyDescent="0.2">
      <c r="E608" s="2"/>
      <c r="F608" s="2"/>
      <c r="G608" s="86"/>
      <c r="H608" s="3"/>
      <c r="J608" s="138"/>
      <c r="Q608" s="4"/>
      <c r="R608" s="4"/>
      <c r="S608" s="4"/>
      <c r="T608" s="4"/>
    </row>
    <row r="609" spans="5:20" s="1" customFormat="1" x14ac:dyDescent="0.2">
      <c r="E609" s="2"/>
      <c r="F609" s="2"/>
      <c r="G609" s="86"/>
      <c r="H609" s="3"/>
      <c r="J609" s="138"/>
      <c r="Q609" s="4"/>
      <c r="R609" s="4"/>
      <c r="S609" s="4"/>
      <c r="T609" s="4"/>
    </row>
    <row r="610" spans="5:20" s="1" customFormat="1" x14ac:dyDescent="0.2">
      <c r="E610" s="2"/>
      <c r="F610" s="2"/>
      <c r="G610" s="86"/>
      <c r="H610" s="3"/>
      <c r="J610" s="138"/>
      <c r="Q610" s="4"/>
      <c r="R610" s="4"/>
      <c r="S610" s="4"/>
      <c r="T610" s="4"/>
    </row>
    <row r="611" spans="5:20" s="1" customFormat="1" x14ac:dyDescent="0.2">
      <c r="E611" s="2"/>
      <c r="F611" s="2"/>
      <c r="G611" s="86"/>
      <c r="H611" s="3"/>
      <c r="J611" s="138"/>
      <c r="Q611" s="4"/>
      <c r="R611" s="4"/>
      <c r="S611" s="4"/>
      <c r="T611" s="4"/>
    </row>
    <row r="612" spans="5:20" s="1" customFormat="1" x14ac:dyDescent="0.2">
      <c r="E612" s="2"/>
      <c r="F612" s="2"/>
      <c r="G612" s="86"/>
      <c r="H612" s="3"/>
      <c r="J612" s="138"/>
      <c r="Q612" s="4"/>
      <c r="R612" s="4"/>
      <c r="S612" s="4"/>
      <c r="T612" s="4"/>
    </row>
    <row r="613" spans="5:20" s="1" customFormat="1" x14ac:dyDescent="0.2">
      <c r="E613" s="2"/>
      <c r="F613" s="2"/>
      <c r="G613" s="86"/>
      <c r="H613" s="3"/>
      <c r="J613" s="138"/>
      <c r="Q613" s="4"/>
      <c r="R613" s="4"/>
      <c r="S613" s="4"/>
      <c r="T613" s="4"/>
    </row>
    <row r="614" spans="5:20" s="1" customFormat="1" x14ac:dyDescent="0.2">
      <c r="E614" s="2"/>
      <c r="F614" s="2"/>
      <c r="G614" s="86"/>
      <c r="H614" s="3"/>
      <c r="J614" s="138"/>
      <c r="Q614" s="4"/>
      <c r="R614" s="4"/>
      <c r="S614" s="4"/>
      <c r="T614" s="4"/>
    </row>
    <row r="615" spans="5:20" s="1" customFormat="1" x14ac:dyDescent="0.2">
      <c r="E615" s="2"/>
      <c r="F615" s="2"/>
      <c r="G615" s="86"/>
      <c r="H615" s="3"/>
      <c r="J615" s="138"/>
      <c r="Q615" s="4"/>
      <c r="R615" s="4"/>
      <c r="S615" s="4"/>
      <c r="T615" s="4"/>
    </row>
    <row r="616" spans="5:20" s="1" customFormat="1" x14ac:dyDescent="0.2">
      <c r="E616" s="2"/>
      <c r="F616" s="2"/>
      <c r="G616" s="86"/>
      <c r="H616" s="3"/>
      <c r="J616" s="138"/>
      <c r="Q616" s="4"/>
      <c r="R616" s="4"/>
      <c r="S616" s="4"/>
      <c r="T616" s="4"/>
    </row>
    <row r="617" spans="5:20" s="1" customFormat="1" x14ac:dyDescent="0.2">
      <c r="E617" s="2"/>
      <c r="F617" s="2"/>
      <c r="G617" s="86"/>
      <c r="H617" s="3"/>
      <c r="J617" s="138"/>
      <c r="Q617" s="4"/>
      <c r="R617" s="4"/>
      <c r="S617" s="4"/>
      <c r="T617" s="4"/>
    </row>
    <row r="618" spans="5:20" s="1" customFormat="1" x14ac:dyDescent="0.2">
      <c r="E618" s="2"/>
      <c r="F618" s="2"/>
      <c r="G618" s="86"/>
      <c r="H618" s="3"/>
      <c r="J618" s="138"/>
      <c r="Q618" s="4"/>
      <c r="R618" s="4"/>
      <c r="S618" s="4"/>
      <c r="T618" s="4"/>
    </row>
    <row r="619" spans="5:20" s="1" customFormat="1" x14ac:dyDescent="0.2">
      <c r="E619" s="2"/>
      <c r="F619" s="2"/>
      <c r="G619" s="86"/>
      <c r="H619" s="3"/>
      <c r="J619" s="138"/>
      <c r="Q619" s="4"/>
      <c r="R619" s="4"/>
      <c r="S619" s="4"/>
      <c r="T619" s="4"/>
    </row>
    <row r="620" spans="5:20" s="1" customFormat="1" x14ac:dyDescent="0.2">
      <c r="E620" s="2"/>
      <c r="F620" s="2"/>
      <c r="G620" s="86"/>
      <c r="H620" s="3"/>
      <c r="J620" s="138"/>
      <c r="Q620" s="4"/>
      <c r="R620" s="4"/>
      <c r="S620" s="4"/>
      <c r="T620" s="4"/>
    </row>
    <row r="621" spans="5:20" s="1" customFormat="1" x14ac:dyDescent="0.2">
      <c r="E621" s="2"/>
      <c r="F621" s="2"/>
      <c r="G621" s="86"/>
      <c r="H621" s="3"/>
      <c r="J621" s="138"/>
      <c r="Q621" s="4"/>
      <c r="R621" s="4"/>
      <c r="S621" s="4"/>
      <c r="T621" s="4"/>
    </row>
    <row r="622" spans="5:20" s="1" customFormat="1" x14ac:dyDescent="0.2">
      <c r="E622" s="2"/>
      <c r="F622" s="2"/>
      <c r="G622" s="86"/>
      <c r="H622" s="3"/>
      <c r="J622" s="138"/>
      <c r="Q622" s="4"/>
      <c r="R622" s="4"/>
      <c r="S622" s="4"/>
      <c r="T622" s="4"/>
    </row>
    <row r="623" spans="5:20" s="1" customFormat="1" x14ac:dyDescent="0.2">
      <c r="E623" s="2"/>
      <c r="F623" s="2"/>
      <c r="G623" s="86"/>
      <c r="H623" s="3"/>
      <c r="J623" s="138"/>
      <c r="Q623" s="4"/>
      <c r="R623" s="4"/>
      <c r="S623" s="4"/>
      <c r="T623" s="4"/>
    </row>
    <row r="624" spans="5:20" s="1" customFormat="1" x14ac:dyDescent="0.2">
      <c r="E624" s="2"/>
      <c r="F624" s="2"/>
      <c r="G624" s="86"/>
      <c r="H624" s="3"/>
      <c r="J624" s="138"/>
      <c r="Q624" s="4"/>
      <c r="R624" s="4"/>
      <c r="S624" s="4"/>
      <c r="T624" s="4"/>
    </row>
    <row r="625" spans="5:20" s="1" customFormat="1" x14ac:dyDescent="0.2">
      <c r="E625" s="2"/>
      <c r="F625" s="2"/>
      <c r="G625" s="86"/>
      <c r="H625" s="3"/>
      <c r="J625" s="138"/>
      <c r="Q625" s="4"/>
      <c r="R625" s="4"/>
      <c r="S625" s="4"/>
      <c r="T625" s="4"/>
    </row>
    <row r="626" spans="5:20" s="1" customFormat="1" x14ac:dyDescent="0.2">
      <c r="E626" s="2"/>
      <c r="F626" s="2"/>
      <c r="G626" s="86"/>
      <c r="H626" s="3"/>
      <c r="J626" s="138"/>
      <c r="Q626" s="4"/>
      <c r="R626" s="4"/>
      <c r="S626" s="4"/>
      <c r="T626" s="4"/>
    </row>
    <row r="627" spans="5:20" s="1" customFormat="1" x14ac:dyDescent="0.2">
      <c r="E627" s="2"/>
      <c r="F627" s="2"/>
      <c r="G627" s="86"/>
      <c r="H627" s="3"/>
      <c r="J627" s="138"/>
      <c r="Q627" s="4"/>
      <c r="R627" s="4"/>
      <c r="S627" s="4"/>
      <c r="T627" s="4"/>
    </row>
    <row r="628" spans="5:20" s="1" customFormat="1" x14ac:dyDescent="0.2">
      <c r="E628" s="2"/>
      <c r="F628" s="2"/>
      <c r="G628" s="86"/>
      <c r="H628" s="3"/>
      <c r="J628" s="138"/>
      <c r="Q628" s="4"/>
      <c r="R628" s="4"/>
      <c r="S628" s="4"/>
      <c r="T628" s="4"/>
    </row>
    <row r="629" spans="5:20" s="1" customFormat="1" x14ac:dyDescent="0.2">
      <c r="E629" s="2"/>
      <c r="F629" s="2"/>
      <c r="G629" s="86"/>
      <c r="H629" s="3"/>
      <c r="J629" s="138"/>
      <c r="Q629" s="4"/>
      <c r="R629" s="4"/>
      <c r="S629" s="4"/>
      <c r="T629" s="4"/>
    </row>
    <row r="630" spans="5:20" s="1" customFormat="1" x14ac:dyDescent="0.2">
      <c r="E630" s="2"/>
      <c r="F630" s="2"/>
      <c r="G630" s="86"/>
      <c r="H630" s="3"/>
      <c r="J630" s="138"/>
      <c r="Q630" s="4"/>
      <c r="R630" s="4"/>
      <c r="S630" s="4"/>
      <c r="T630" s="4"/>
    </row>
    <row r="631" spans="5:20" s="1" customFormat="1" x14ac:dyDescent="0.2">
      <c r="E631" s="2"/>
      <c r="F631" s="2"/>
      <c r="G631" s="86"/>
      <c r="H631" s="3"/>
      <c r="J631" s="138"/>
      <c r="Q631" s="4"/>
      <c r="R631" s="4"/>
      <c r="S631" s="4"/>
      <c r="T631" s="4"/>
    </row>
    <row r="632" spans="5:20" s="1" customFormat="1" x14ac:dyDescent="0.2">
      <c r="E632" s="2"/>
      <c r="F632" s="2"/>
      <c r="G632" s="86"/>
      <c r="H632" s="3"/>
      <c r="J632" s="138"/>
      <c r="Q632" s="4"/>
      <c r="R632" s="4"/>
      <c r="S632" s="4"/>
      <c r="T632" s="4"/>
    </row>
    <row r="633" spans="5:20" s="1" customFormat="1" x14ac:dyDescent="0.2">
      <c r="E633" s="2"/>
      <c r="F633" s="2"/>
      <c r="G633" s="86"/>
      <c r="H633" s="3"/>
      <c r="J633" s="138"/>
      <c r="Q633" s="4"/>
      <c r="R633" s="4"/>
      <c r="S633" s="4"/>
      <c r="T633" s="4"/>
    </row>
    <row r="634" spans="5:20" s="1" customFormat="1" x14ac:dyDescent="0.2">
      <c r="E634" s="2"/>
      <c r="F634" s="2"/>
      <c r="G634" s="86"/>
      <c r="H634" s="3"/>
      <c r="J634" s="138"/>
      <c r="Q634" s="4"/>
      <c r="R634" s="4"/>
      <c r="S634" s="4"/>
      <c r="T634" s="4"/>
    </row>
    <row r="635" spans="5:20" s="1" customFormat="1" x14ac:dyDescent="0.2">
      <c r="E635" s="2"/>
      <c r="F635" s="2"/>
      <c r="G635" s="86"/>
      <c r="H635" s="3"/>
      <c r="J635" s="138"/>
      <c r="Q635" s="4"/>
      <c r="R635" s="4"/>
      <c r="S635" s="4"/>
      <c r="T635" s="4"/>
    </row>
    <row r="636" spans="5:20" s="1" customFormat="1" x14ac:dyDescent="0.2">
      <c r="E636" s="2"/>
      <c r="F636" s="2"/>
      <c r="G636" s="86"/>
      <c r="H636" s="3"/>
      <c r="J636" s="138"/>
      <c r="Q636" s="4"/>
      <c r="R636" s="4"/>
      <c r="S636" s="4"/>
      <c r="T636" s="4"/>
    </row>
    <row r="637" spans="5:20" s="1" customFormat="1" x14ac:dyDescent="0.2">
      <c r="E637" s="2"/>
      <c r="F637" s="2"/>
      <c r="G637" s="86"/>
      <c r="H637" s="3"/>
      <c r="J637" s="138"/>
      <c r="Q637" s="4"/>
      <c r="R637" s="4"/>
      <c r="S637" s="4"/>
      <c r="T637" s="4"/>
    </row>
    <row r="638" spans="5:20" s="1" customFormat="1" x14ac:dyDescent="0.2">
      <c r="E638" s="2"/>
      <c r="F638" s="2"/>
      <c r="G638" s="86"/>
      <c r="H638" s="3"/>
      <c r="J638" s="138"/>
      <c r="Q638" s="4"/>
      <c r="R638" s="4"/>
      <c r="S638" s="4"/>
      <c r="T638" s="4"/>
    </row>
    <row r="639" spans="5:20" s="1" customFormat="1" x14ac:dyDescent="0.2">
      <c r="E639" s="2"/>
      <c r="F639" s="2"/>
      <c r="G639" s="86"/>
      <c r="H639" s="3"/>
      <c r="J639" s="138"/>
      <c r="Q639" s="4"/>
      <c r="R639" s="4"/>
      <c r="S639" s="4"/>
      <c r="T639" s="4"/>
    </row>
    <row r="640" spans="5:20" s="1" customFormat="1" x14ac:dyDescent="0.2">
      <c r="E640" s="2"/>
      <c r="F640" s="2"/>
      <c r="G640" s="86"/>
      <c r="H640" s="3"/>
      <c r="J640" s="138"/>
      <c r="Q640" s="4"/>
      <c r="R640" s="4"/>
      <c r="S640" s="4"/>
      <c r="T640" s="4"/>
    </row>
    <row r="641" spans="5:20" s="1" customFormat="1" x14ac:dyDescent="0.2">
      <c r="E641" s="2"/>
      <c r="F641" s="2"/>
      <c r="G641" s="86"/>
      <c r="H641" s="3"/>
      <c r="J641" s="138"/>
      <c r="Q641" s="4"/>
      <c r="R641" s="4"/>
      <c r="S641" s="4"/>
      <c r="T641" s="4"/>
    </row>
    <row r="642" spans="5:20" s="1" customFormat="1" x14ac:dyDescent="0.2">
      <c r="E642" s="2"/>
      <c r="F642" s="2"/>
      <c r="G642" s="86"/>
      <c r="H642" s="3"/>
      <c r="J642" s="138"/>
      <c r="Q642" s="4"/>
      <c r="R642" s="4"/>
      <c r="S642" s="4"/>
      <c r="T642" s="4"/>
    </row>
    <row r="643" spans="5:20" s="1" customFormat="1" x14ac:dyDescent="0.2">
      <c r="E643" s="2"/>
      <c r="F643" s="2"/>
      <c r="G643" s="86"/>
      <c r="H643" s="3"/>
      <c r="J643" s="138"/>
      <c r="Q643" s="4"/>
      <c r="R643" s="4"/>
      <c r="S643" s="4"/>
      <c r="T643" s="4"/>
    </row>
    <row r="644" spans="5:20" s="1" customFormat="1" x14ac:dyDescent="0.2">
      <c r="E644" s="2"/>
      <c r="F644" s="2"/>
      <c r="G644" s="86"/>
      <c r="H644" s="3"/>
      <c r="J644" s="138"/>
      <c r="Q644" s="4"/>
      <c r="R644" s="4"/>
      <c r="S644" s="4"/>
      <c r="T644" s="4"/>
    </row>
    <row r="645" spans="5:20" s="1" customFormat="1" x14ac:dyDescent="0.2">
      <c r="E645" s="2"/>
      <c r="F645" s="2"/>
      <c r="G645" s="86"/>
      <c r="H645" s="3"/>
      <c r="J645" s="138"/>
      <c r="Q645" s="4"/>
      <c r="R645" s="4"/>
      <c r="S645" s="4"/>
      <c r="T645" s="4"/>
    </row>
    <row r="646" spans="5:20" s="1" customFormat="1" x14ac:dyDescent="0.2">
      <c r="E646" s="2"/>
      <c r="F646" s="2"/>
      <c r="G646" s="86"/>
      <c r="H646" s="3"/>
      <c r="J646" s="138"/>
      <c r="Q646" s="4"/>
      <c r="R646" s="4"/>
      <c r="S646" s="4"/>
      <c r="T646" s="4"/>
    </row>
    <row r="647" spans="5:20" s="1" customFormat="1" x14ac:dyDescent="0.2">
      <c r="E647" s="2"/>
      <c r="F647" s="2"/>
      <c r="G647" s="86"/>
      <c r="H647" s="3"/>
      <c r="J647" s="138"/>
      <c r="Q647" s="4"/>
      <c r="R647" s="4"/>
      <c r="S647" s="4"/>
      <c r="T647" s="4"/>
    </row>
    <row r="648" spans="5:20" s="1" customFormat="1" x14ac:dyDescent="0.2">
      <c r="E648" s="2"/>
      <c r="F648" s="2"/>
      <c r="G648" s="86"/>
      <c r="H648" s="3"/>
      <c r="J648" s="138"/>
      <c r="Q648" s="4"/>
      <c r="R648" s="4"/>
      <c r="S648" s="4"/>
      <c r="T648" s="4"/>
    </row>
    <row r="649" spans="5:20" s="1" customFormat="1" x14ac:dyDescent="0.2">
      <c r="E649" s="2"/>
      <c r="F649" s="2"/>
      <c r="G649" s="86"/>
      <c r="H649" s="3"/>
      <c r="J649" s="138"/>
      <c r="Q649" s="4"/>
      <c r="R649" s="4"/>
      <c r="S649" s="4"/>
      <c r="T649" s="4"/>
    </row>
    <row r="650" spans="5:20" s="1" customFormat="1" x14ac:dyDescent="0.2">
      <c r="E650" s="2"/>
      <c r="F650" s="2"/>
      <c r="G650" s="86"/>
      <c r="H650" s="3"/>
      <c r="J650" s="138"/>
      <c r="Q650" s="4"/>
      <c r="R650" s="4"/>
      <c r="S650" s="4"/>
      <c r="T650" s="4"/>
    </row>
    <row r="651" spans="5:20" s="1" customFormat="1" x14ac:dyDescent="0.2">
      <c r="E651" s="2"/>
      <c r="F651" s="2"/>
      <c r="G651" s="86"/>
      <c r="H651" s="3"/>
      <c r="J651" s="138"/>
      <c r="Q651" s="4"/>
      <c r="R651" s="4"/>
      <c r="S651" s="4"/>
      <c r="T651" s="4"/>
    </row>
    <row r="652" spans="5:20" s="1" customFormat="1" x14ac:dyDescent="0.2">
      <c r="E652" s="2"/>
      <c r="F652" s="2"/>
      <c r="G652" s="86"/>
      <c r="H652" s="3"/>
      <c r="J652" s="138"/>
      <c r="Q652" s="4"/>
      <c r="R652" s="4"/>
      <c r="S652" s="4"/>
      <c r="T652" s="4"/>
    </row>
    <row r="653" spans="5:20" s="1" customFormat="1" x14ac:dyDescent="0.2">
      <c r="E653" s="2"/>
      <c r="F653" s="2"/>
      <c r="G653" s="86"/>
      <c r="H653" s="3"/>
      <c r="J653" s="138"/>
      <c r="Q653" s="4"/>
      <c r="R653" s="4"/>
      <c r="S653" s="4"/>
      <c r="T653" s="4"/>
    </row>
    <row r="654" spans="5:20" s="1" customFormat="1" x14ac:dyDescent="0.2">
      <c r="E654" s="2"/>
      <c r="F654" s="2"/>
      <c r="G654" s="86"/>
      <c r="H654" s="3"/>
      <c r="J654" s="138"/>
      <c r="Q654" s="4"/>
      <c r="R654" s="4"/>
      <c r="S654" s="4"/>
      <c r="T654" s="4"/>
    </row>
    <row r="655" spans="5:20" s="1" customFormat="1" x14ac:dyDescent="0.2">
      <c r="E655" s="2"/>
      <c r="F655" s="2"/>
      <c r="G655" s="86"/>
      <c r="H655" s="3"/>
      <c r="J655" s="138"/>
      <c r="Q655" s="4"/>
      <c r="R655" s="4"/>
      <c r="S655" s="4"/>
      <c r="T655" s="4"/>
    </row>
    <row r="656" spans="5:20" s="1" customFormat="1" x14ac:dyDescent="0.2">
      <c r="E656" s="2"/>
      <c r="F656" s="2"/>
      <c r="G656" s="86"/>
      <c r="H656" s="3"/>
      <c r="J656" s="138"/>
      <c r="Q656" s="4"/>
      <c r="R656" s="4"/>
      <c r="S656" s="4"/>
      <c r="T656" s="4"/>
    </row>
    <row r="657" spans="5:20" s="1" customFormat="1" x14ac:dyDescent="0.2">
      <c r="E657" s="2"/>
      <c r="F657" s="2"/>
      <c r="G657" s="86"/>
      <c r="H657" s="3"/>
      <c r="J657" s="138"/>
      <c r="Q657" s="4"/>
      <c r="R657" s="4"/>
      <c r="S657" s="4"/>
      <c r="T657" s="4"/>
    </row>
    <row r="658" spans="5:20" s="1" customFormat="1" x14ac:dyDescent="0.2">
      <c r="E658" s="2"/>
      <c r="F658" s="2"/>
      <c r="G658" s="86"/>
      <c r="H658" s="3"/>
      <c r="J658" s="138"/>
      <c r="Q658" s="4"/>
      <c r="R658" s="4"/>
      <c r="S658" s="4"/>
      <c r="T658" s="4"/>
    </row>
    <row r="659" spans="5:20" s="1" customFormat="1" x14ac:dyDescent="0.2">
      <c r="E659" s="2"/>
      <c r="F659" s="2"/>
      <c r="G659" s="86"/>
      <c r="H659" s="3"/>
      <c r="J659" s="138"/>
      <c r="Q659" s="4"/>
      <c r="R659" s="4"/>
      <c r="S659" s="4"/>
      <c r="T659" s="4"/>
    </row>
    <row r="660" spans="5:20" s="1" customFormat="1" x14ac:dyDescent="0.2">
      <c r="E660" s="2"/>
      <c r="F660" s="2"/>
      <c r="G660" s="86"/>
      <c r="H660" s="3"/>
      <c r="J660" s="138"/>
      <c r="Q660" s="4"/>
      <c r="R660" s="4"/>
      <c r="S660" s="4"/>
      <c r="T660" s="4"/>
    </row>
    <row r="661" spans="5:20" s="1" customFormat="1" x14ac:dyDescent="0.2">
      <c r="E661" s="2"/>
      <c r="F661" s="2"/>
      <c r="G661" s="86"/>
      <c r="H661" s="3"/>
      <c r="J661" s="138"/>
      <c r="Q661" s="4"/>
      <c r="R661" s="4"/>
      <c r="S661" s="4"/>
      <c r="T661" s="4"/>
    </row>
    <row r="662" spans="5:20" s="1" customFormat="1" x14ac:dyDescent="0.2">
      <c r="E662" s="2"/>
      <c r="F662" s="2"/>
      <c r="G662" s="86"/>
      <c r="H662" s="3"/>
      <c r="J662" s="138"/>
      <c r="Q662" s="4"/>
      <c r="R662" s="4"/>
      <c r="S662" s="4"/>
      <c r="T662" s="4"/>
    </row>
    <row r="663" spans="5:20" s="1" customFormat="1" x14ac:dyDescent="0.2">
      <c r="E663" s="2"/>
      <c r="F663" s="2"/>
      <c r="G663" s="86"/>
      <c r="H663" s="3"/>
      <c r="J663" s="138"/>
      <c r="Q663" s="4"/>
      <c r="R663" s="4"/>
      <c r="S663" s="4"/>
      <c r="T663" s="4"/>
    </row>
    <row r="664" spans="5:20" s="1" customFormat="1" x14ac:dyDescent="0.2">
      <c r="E664" s="2"/>
      <c r="F664" s="2"/>
      <c r="G664" s="86"/>
      <c r="H664" s="3"/>
      <c r="J664" s="138"/>
      <c r="Q664" s="4"/>
      <c r="R664" s="4"/>
      <c r="S664" s="4"/>
      <c r="T664" s="4"/>
    </row>
    <row r="665" spans="5:20" s="1" customFormat="1" x14ac:dyDescent="0.2">
      <c r="E665" s="2"/>
      <c r="F665" s="2"/>
      <c r="G665" s="86"/>
      <c r="H665" s="3"/>
      <c r="J665" s="138"/>
      <c r="Q665" s="4"/>
      <c r="R665" s="4"/>
      <c r="S665" s="4"/>
      <c r="T665" s="4"/>
    </row>
    <row r="666" spans="5:20" s="1" customFormat="1" x14ac:dyDescent="0.2">
      <c r="E666" s="2"/>
      <c r="F666" s="2"/>
      <c r="G666" s="86"/>
      <c r="H666" s="3"/>
      <c r="J666" s="138"/>
      <c r="Q666" s="4"/>
      <c r="R666" s="4"/>
      <c r="S666" s="4"/>
      <c r="T666" s="4"/>
    </row>
    <row r="667" spans="5:20" s="1" customFormat="1" x14ac:dyDescent="0.2">
      <c r="E667" s="2"/>
      <c r="F667" s="2"/>
      <c r="G667" s="86"/>
      <c r="H667" s="3"/>
      <c r="J667" s="138"/>
      <c r="Q667" s="4"/>
      <c r="R667" s="4"/>
      <c r="S667" s="4"/>
      <c r="T667" s="4"/>
    </row>
    <row r="668" spans="5:20" s="1" customFormat="1" x14ac:dyDescent="0.2">
      <c r="E668" s="2"/>
      <c r="F668" s="2"/>
      <c r="G668" s="86"/>
      <c r="H668" s="3"/>
      <c r="J668" s="138"/>
      <c r="Q668" s="4"/>
      <c r="R668" s="4"/>
      <c r="S668" s="4"/>
      <c r="T668" s="4"/>
    </row>
    <row r="669" spans="5:20" s="1" customFormat="1" x14ac:dyDescent="0.2">
      <c r="E669" s="2"/>
      <c r="F669" s="2"/>
      <c r="G669" s="86"/>
      <c r="H669" s="3"/>
      <c r="J669" s="138"/>
      <c r="Q669" s="4"/>
      <c r="R669" s="4"/>
      <c r="S669" s="4"/>
      <c r="T669" s="4"/>
    </row>
    <row r="670" spans="5:20" s="1" customFormat="1" x14ac:dyDescent="0.2">
      <c r="E670" s="2"/>
      <c r="F670" s="2"/>
      <c r="G670" s="86"/>
      <c r="H670" s="3"/>
      <c r="J670" s="138"/>
      <c r="Q670" s="4"/>
      <c r="R670" s="4"/>
      <c r="S670" s="4"/>
      <c r="T670" s="4"/>
    </row>
    <row r="671" spans="5:20" s="1" customFormat="1" x14ac:dyDescent="0.2">
      <c r="E671" s="2"/>
      <c r="F671" s="2"/>
      <c r="G671" s="86"/>
      <c r="H671" s="3"/>
      <c r="J671" s="138"/>
      <c r="Q671" s="4"/>
      <c r="R671" s="4"/>
      <c r="S671" s="4"/>
      <c r="T671" s="4"/>
    </row>
    <row r="672" spans="5:20" s="1" customFormat="1" x14ac:dyDescent="0.2">
      <c r="E672" s="2"/>
      <c r="F672" s="2"/>
      <c r="G672" s="86"/>
      <c r="H672" s="3"/>
      <c r="J672" s="138"/>
      <c r="Q672" s="4"/>
      <c r="R672" s="4"/>
      <c r="S672" s="4"/>
      <c r="T672" s="4"/>
    </row>
    <row r="673" spans="5:20" s="1" customFormat="1" x14ac:dyDescent="0.2">
      <c r="E673" s="2"/>
      <c r="F673" s="2"/>
      <c r="G673" s="86"/>
      <c r="H673" s="3"/>
      <c r="J673" s="138"/>
      <c r="Q673" s="4"/>
      <c r="R673" s="4"/>
      <c r="S673" s="4"/>
      <c r="T673" s="4"/>
    </row>
    <row r="674" spans="5:20" s="1" customFormat="1" x14ac:dyDescent="0.2">
      <c r="E674" s="2"/>
      <c r="F674" s="2"/>
      <c r="G674" s="86"/>
      <c r="H674" s="3"/>
      <c r="J674" s="138"/>
      <c r="Q674" s="4"/>
      <c r="R674" s="4"/>
      <c r="S674" s="4"/>
      <c r="T674" s="4"/>
    </row>
    <row r="675" spans="5:20" s="1" customFormat="1" x14ac:dyDescent="0.2">
      <c r="E675" s="2"/>
      <c r="F675" s="2"/>
      <c r="G675" s="86"/>
      <c r="H675" s="3"/>
      <c r="J675" s="138"/>
      <c r="Q675" s="4"/>
      <c r="R675" s="4"/>
      <c r="S675" s="4"/>
      <c r="T675" s="4"/>
    </row>
    <row r="676" spans="5:20" s="1" customFormat="1" x14ac:dyDescent="0.2">
      <c r="E676" s="2"/>
      <c r="F676" s="2"/>
      <c r="G676" s="86"/>
      <c r="H676" s="3"/>
      <c r="J676" s="138"/>
      <c r="Q676" s="4"/>
      <c r="R676" s="4"/>
      <c r="S676" s="4"/>
      <c r="T676" s="4"/>
    </row>
    <row r="677" spans="5:20" s="1" customFormat="1" x14ac:dyDescent="0.2">
      <c r="E677" s="2"/>
      <c r="F677" s="2"/>
      <c r="G677" s="86"/>
      <c r="H677" s="3"/>
      <c r="J677" s="138"/>
      <c r="Q677" s="4"/>
      <c r="R677" s="4"/>
      <c r="S677" s="4"/>
      <c r="T677" s="4"/>
    </row>
    <row r="678" spans="5:20" s="1" customFormat="1" x14ac:dyDescent="0.2">
      <c r="E678" s="2"/>
      <c r="F678" s="2"/>
      <c r="G678" s="86"/>
      <c r="H678" s="3"/>
      <c r="J678" s="138"/>
      <c r="Q678" s="4"/>
      <c r="R678" s="4"/>
      <c r="S678" s="4"/>
      <c r="T678" s="4"/>
    </row>
    <row r="679" spans="5:20" s="1" customFormat="1" x14ac:dyDescent="0.2">
      <c r="E679" s="2"/>
      <c r="F679" s="2"/>
      <c r="G679" s="86"/>
      <c r="H679" s="3"/>
      <c r="J679" s="138"/>
      <c r="Q679" s="4"/>
      <c r="R679" s="4"/>
      <c r="S679" s="4"/>
      <c r="T679" s="4"/>
    </row>
    <row r="680" spans="5:20" s="1" customFormat="1" x14ac:dyDescent="0.2">
      <c r="E680" s="2"/>
      <c r="F680" s="2"/>
      <c r="G680" s="86"/>
      <c r="H680" s="3"/>
      <c r="J680" s="138"/>
      <c r="Q680" s="4"/>
      <c r="R680" s="4"/>
      <c r="S680" s="4"/>
      <c r="T680" s="4"/>
    </row>
    <row r="681" spans="5:20" s="1" customFormat="1" x14ac:dyDescent="0.2">
      <c r="E681" s="2"/>
      <c r="F681" s="2"/>
      <c r="G681" s="86"/>
      <c r="H681" s="3"/>
      <c r="J681" s="138"/>
      <c r="Q681" s="4"/>
      <c r="R681" s="4"/>
      <c r="S681" s="4"/>
      <c r="T681" s="4"/>
    </row>
    <row r="682" spans="5:20" s="1" customFormat="1" x14ac:dyDescent="0.2">
      <c r="E682" s="2"/>
      <c r="F682" s="2"/>
      <c r="G682" s="86"/>
      <c r="H682" s="3"/>
      <c r="J682" s="138"/>
      <c r="Q682" s="4"/>
      <c r="R682" s="4"/>
      <c r="S682" s="4"/>
      <c r="T682" s="4"/>
    </row>
    <row r="683" spans="5:20" s="1" customFormat="1" x14ac:dyDescent="0.2">
      <c r="E683" s="2"/>
      <c r="F683" s="2"/>
      <c r="G683" s="86"/>
      <c r="H683" s="3"/>
      <c r="J683" s="138"/>
      <c r="Q683" s="4"/>
      <c r="R683" s="4"/>
      <c r="S683" s="4"/>
      <c r="T683" s="4"/>
    </row>
    <row r="684" spans="5:20" s="1" customFormat="1" x14ac:dyDescent="0.2">
      <c r="E684" s="2"/>
      <c r="F684" s="2"/>
      <c r="G684" s="86"/>
      <c r="H684" s="3"/>
      <c r="J684" s="138"/>
      <c r="Q684" s="4"/>
      <c r="R684" s="4"/>
      <c r="S684" s="4"/>
      <c r="T684" s="4"/>
    </row>
    <row r="685" spans="5:20" s="1" customFormat="1" x14ac:dyDescent="0.2">
      <c r="E685" s="2"/>
      <c r="F685" s="2"/>
      <c r="G685" s="86"/>
      <c r="H685" s="3"/>
      <c r="J685" s="138"/>
      <c r="Q685" s="4"/>
      <c r="R685" s="4"/>
      <c r="S685" s="4"/>
      <c r="T685" s="4"/>
    </row>
    <row r="686" spans="5:20" s="1" customFormat="1" x14ac:dyDescent="0.2">
      <c r="E686" s="2"/>
      <c r="F686" s="2"/>
      <c r="G686" s="86"/>
      <c r="H686" s="3"/>
      <c r="J686" s="138"/>
      <c r="Q686" s="4"/>
      <c r="R686" s="4"/>
      <c r="S686" s="4"/>
      <c r="T686" s="4"/>
    </row>
    <row r="687" spans="5:20" s="1" customFormat="1" x14ac:dyDescent="0.2">
      <c r="E687" s="2"/>
      <c r="F687" s="2"/>
      <c r="G687" s="86"/>
      <c r="H687" s="3"/>
      <c r="J687" s="138"/>
      <c r="Q687" s="4"/>
      <c r="R687" s="4"/>
      <c r="S687" s="4"/>
      <c r="T687" s="4"/>
    </row>
    <row r="688" spans="5:20" s="1" customFormat="1" x14ac:dyDescent="0.2">
      <c r="E688" s="2"/>
      <c r="F688" s="2"/>
      <c r="G688" s="86"/>
      <c r="H688" s="3"/>
      <c r="J688" s="138"/>
      <c r="Q688" s="4"/>
      <c r="R688" s="4"/>
      <c r="S688" s="4"/>
      <c r="T688" s="4"/>
    </row>
    <row r="689" spans="5:20" s="1" customFormat="1" x14ac:dyDescent="0.2">
      <c r="E689" s="2"/>
      <c r="F689" s="2"/>
      <c r="G689" s="86"/>
      <c r="H689" s="3"/>
      <c r="J689" s="138"/>
      <c r="Q689" s="4"/>
      <c r="R689" s="4"/>
      <c r="S689" s="4"/>
      <c r="T689" s="4"/>
    </row>
    <row r="690" spans="5:20" s="1" customFormat="1" x14ac:dyDescent="0.2">
      <c r="E690" s="2"/>
      <c r="F690" s="2"/>
      <c r="G690" s="86"/>
      <c r="H690" s="3"/>
      <c r="J690" s="138"/>
      <c r="Q690" s="4"/>
      <c r="R690" s="4"/>
      <c r="S690" s="4"/>
      <c r="T690" s="4"/>
    </row>
    <row r="691" spans="5:20" s="1" customFormat="1" x14ac:dyDescent="0.2">
      <c r="E691" s="2"/>
      <c r="F691" s="2"/>
      <c r="G691" s="86"/>
      <c r="H691" s="3"/>
      <c r="J691" s="138"/>
      <c r="Q691" s="4"/>
      <c r="R691" s="4"/>
      <c r="S691" s="4"/>
      <c r="T691" s="4"/>
    </row>
    <row r="692" spans="5:20" s="1" customFormat="1" x14ac:dyDescent="0.2">
      <c r="E692" s="2"/>
      <c r="F692" s="2"/>
      <c r="G692" s="86"/>
      <c r="H692" s="3"/>
      <c r="J692" s="138"/>
      <c r="Q692" s="4"/>
      <c r="R692" s="4"/>
      <c r="S692" s="4"/>
      <c r="T692" s="4"/>
    </row>
    <row r="693" spans="5:20" s="1" customFormat="1" x14ac:dyDescent="0.2">
      <c r="E693" s="2"/>
      <c r="F693" s="2"/>
      <c r="G693" s="86"/>
      <c r="H693" s="3"/>
      <c r="J693" s="138"/>
      <c r="Q693" s="4"/>
      <c r="R693" s="4"/>
      <c r="S693" s="4"/>
      <c r="T693" s="4"/>
    </row>
    <row r="694" spans="5:20" s="1" customFormat="1" x14ac:dyDescent="0.2">
      <c r="E694" s="2"/>
      <c r="F694" s="2"/>
      <c r="G694" s="86"/>
      <c r="H694" s="3"/>
      <c r="J694" s="138"/>
      <c r="Q694" s="4"/>
      <c r="R694" s="4"/>
      <c r="S694" s="4"/>
      <c r="T694" s="4"/>
    </row>
    <row r="695" spans="5:20" s="1" customFormat="1" x14ac:dyDescent="0.2">
      <c r="E695" s="2"/>
      <c r="F695" s="2"/>
      <c r="G695" s="86"/>
      <c r="H695" s="3"/>
      <c r="J695" s="138"/>
      <c r="Q695" s="4"/>
      <c r="R695" s="4"/>
      <c r="S695" s="4"/>
      <c r="T695" s="4"/>
    </row>
    <row r="696" spans="5:20" s="1" customFormat="1" x14ac:dyDescent="0.2">
      <c r="E696" s="2"/>
      <c r="F696" s="2"/>
      <c r="G696" s="86"/>
      <c r="H696" s="3"/>
      <c r="J696" s="138"/>
      <c r="Q696" s="4"/>
      <c r="R696" s="4"/>
      <c r="S696" s="4"/>
      <c r="T696" s="4"/>
    </row>
    <row r="697" spans="5:20" s="1" customFormat="1" x14ac:dyDescent="0.2">
      <c r="E697" s="2"/>
      <c r="F697" s="2"/>
      <c r="G697" s="86"/>
      <c r="H697" s="3"/>
      <c r="J697" s="138"/>
      <c r="Q697" s="4"/>
      <c r="R697" s="4"/>
      <c r="S697" s="4"/>
      <c r="T697" s="4"/>
    </row>
    <row r="698" spans="5:20" s="1" customFormat="1" x14ac:dyDescent="0.2">
      <c r="E698" s="2"/>
      <c r="F698" s="2"/>
      <c r="G698" s="86"/>
      <c r="H698" s="3"/>
      <c r="J698" s="138"/>
      <c r="Q698" s="4"/>
      <c r="R698" s="4"/>
      <c r="S698" s="4"/>
      <c r="T698" s="4"/>
    </row>
    <row r="699" spans="5:20" s="1" customFormat="1" x14ac:dyDescent="0.2">
      <c r="E699" s="2"/>
      <c r="F699" s="2"/>
      <c r="G699" s="86"/>
      <c r="H699" s="3"/>
      <c r="J699" s="138"/>
      <c r="Q699" s="4"/>
      <c r="R699" s="4"/>
      <c r="S699" s="4"/>
      <c r="T699" s="4"/>
    </row>
    <row r="700" spans="5:20" s="1" customFormat="1" x14ac:dyDescent="0.2">
      <c r="E700" s="2"/>
      <c r="F700" s="2"/>
      <c r="G700" s="86"/>
      <c r="H700" s="3"/>
      <c r="J700" s="138"/>
      <c r="Q700" s="4"/>
      <c r="R700" s="4"/>
      <c r="S700" s="4"/>
      <c r="T700" s="4"/>
    </row>
    <row r="701" spans="5:20" s="1" customFormat="1" x14ac:dyDescent="0.2">
      <c r="E701" s="2"/>
      <c r="F701" s="2"/>
      <c r="G701" s="86"/>
      <c r="H701" s="3"/>
      <c r="J701" s="138"/>
      <c r="Q701" s="4"/>
      <c r="R701" s="4"/>
      <c r="S701" s="4"/>
      <c r="T701" s="4"/>
    </row>
    <row r="702" spans="5:20" s="1" customFormat="1" x14ac:dyDescent="0.2">
      <c r="E702" s="2"/>
      <c r="F702" s="2"/>
      <c r="G702" s="86"/>
      <c r="H702" s="3"/>
      <c r="J702" s="138"/>
      <c r="Q702" s="4"/>
      <c r="R702" s="4"/>
      <c r="S702" s="4"/>
      <c r="T702" s="4"/>
    </row>
    <row r="703" spans="5:20" s="1" customFormat="1" x14ac:dyDescent="0.2">
      <c r="E703" s="2"/>
      <c r="F703" s="2"/>
      <c r="G703" s="86"/>
      <c r="H703" s="3"/>
      <c r="J703" s="138"/>
      <c r="Q703" s="4"/>
      <c r="R703" s="4"/>
      <c r="S703" s="4"/>
      <c r="T703" s="4"/>
    </row>
    <row r="704" spans="5:20" s="1" customFormat="1" x14ac:dyDescent="0.2">
      <c r="E704" s="2"/>
      <c r="F704" s="2"/>
      <c r="G704" s="86"/>
      <c r="H704" s="3"/>
      <c r="J704" s="138"/>
      <c r="Q704" s="4"/>
      <c r="R704" s="4"/>
      <c r="S704" s="4"/>
      <c r="T704" s="4"/>
    </row>
    <row r="705" spans="5:20" s="1" customFormat="1" x14ac:dyDescent="0.2">
      <c r="E705" s="2"/>
      <c r="F705" s="2"/>
      <c r="G705" s="86"/>
      <c r="H705" s="3"/>
      <c r="J705" s="138"/>
      <c r="Q705" s="4"/>
      <c r="R705" s="4"/>
      <c r="S705" s="4"/>
      <c r="T705" s="4"/>
    </row>
    <row r="706" spans="5:20" s="1" customFormat="1" x14ac:dyDescent="0.2">
      <c r="E706" s="2"/>
      <c r="F706" s="2"/>
      <c r="G706" s="86"/>
      <c r="H706" s="3"/>
      <c r="J706" s="138"/>
      <c r="Q706" s="4"/>
      <c r="R706" s="4"/>
      <c r="S706" s="4"/>
      <c r="T706" s="4"/>
    </row>
    <row r="707" spans="5:20" s="1" customFormat="1" x14ac:dyDescent="0.2">
      <c r="E707" s="2"/>
      <c r="F707" s="2"/>
      <c r="G707" s="86"/>
      <c r="H707" s="3"/>
      <c r="J707" s="138"/>
      <c r="Q707" s="4"/>
      <c r="R707" s="4"/>
      <c r="S707" s="4"/>
      <c r="T707" s="4"/>
    </row>
    <row r="708" spans="5:20" s="1" customFormat="1" x14ac:dyDescent="0.2">
      <c r="E708" s="2"/>
      <c r="F708" s="2"/>
      <c r="G708" s="86"/>
      <c r="H708" s="3"/>
      <c r="J708" s="138"/>
      <c r="Q708" s="4"/>
      <c r="R708" s="4"/>
      <c r="S708" s="4"/>
      <c r="T708" s="4"/>
    </row>
    <row r="709" spans="5:20" s="1" customFormat="1" x14ac:dyDescent="0.2">
      <c r="E709" s="2"/>
      <c r="F709" s="2"/>
      <c r="G709" s="86"/>
      <c r="H709" s="3"/>
      <c r="J709" s="138"/>
      <c r="Q709" s="4"/>
      <c r="R709" s="4"/>
      <c r="S709" s="4"/>
      <c r="T709" s="4"/>
    </row>
    <row r="710" spans="5:20" s="1" customFormat="1" x14ac:dyDescent="0.2">
      <c r="E710" s="2"/>
      <c r="F710" s="2"/>
      <c r="G710" s="86"/>
      <c r="H710" s="3"/>
      <c r="J710" s="138"/>
      <c r="Q710" s="4"/>
      <c r="R710" s="4"/>
      <c r="S710" s="4"/>
      <c r="T710" s="4"/>
    </row>
    <row r="711" spans="5:20" s="1" customFormat="1" x14ac:dyDescent="0.2">
      <c r="E711" s="2"/>
      <c r="F711" s="2"/>
      <c r="G711" s="86"/>
      <c r="H711" s="3"/>
      <c r="J711" s="138"/>
      <c r="Q711" s="4"/>
      <c r="R711" s="4"/>
      <c r="S711" s="4"/>
      <c r="T711" s="4"/>
    </row>
    <row r="712" spans="5:20" s="1" customFormat="1" x14ac:dyDescent="0.2">
      <c r="E712" s="2"/>
      <c r="F712" s="2"/>
      <c r="G712" s="86"/>
      <c r="H712" s="3"/>
      <c r="J712" s="138"/>
      <c r="Q712" s="4"/>
      <c r="R712" s="4"/>
      <c r="S712" s="4"/>
      <c r="T712" s="4"/>
    </row>
    <row r="713" spans="5:20" s="1" customFormat="1" x14ac:dyDescent="0.2">
      <c r="E713" s="2"/>
      <c r="F713" s="2"/>
      <c r="G713" s="86"/>
      <c r="H713" s="3"/>
      <c r="J713" s="138"/>
      <c r="Q713" s="4"/>
      <c r="R713" s="4"/>
      <c r="S713" s="4"/>
      <c r="T713" s="4"/>
    </row>
    <row r="714" spans="5:20" s="1" customFormat="1" x14ac:dyDescent="0.2">
      <c r="E714" s="2"/>
      <c r="F714" s="2"/>
      <c r="G714" s="86"/>
      <c r="H714" s="3"/>
      <c r="J714" s="138"/>
      <c r="Q714" s="4"/>
      <c r="R714" s="4"/>
      <c r="S714" s="4"/>
      <c r="T714" s="4"/>
    </row>
    <row r="715" spans="5:20" s="1" customFormat="1" x14ac:dyDescent="0.2">
      <c r="E715" s="2"/>
      <c r="F715" s="2"/>
      <c r="G715" s="86"/>
      <c r="H715" s="3"/>
      <c r="J715" s="138"/>
      <c r="Q715" s="4"/>
      <c r="R715" s="4"/>
      <c r="S715" s="4"/>
      <c r="T715" s="4"/>
    </row>
    <row r="716" spans="5:20" s="1" customFormat="1" x14ac:dyDescent="0.2">
      <c r="E716" s="2"/>
      <c r="F716" s="2"/>
      <c r="G716" s="86"/>
      <c r="H716" s="3"/>
      <c r="J716" s="138"/>
      <c r="Q716" s="4"/>
      <c r="R716" s="4"/>
      <c r="S716" s="4"/>
      <c r="T716" s="4"/>
    </row>
    <row r="717" spans="5:20" s="1" customFormat="1" x14ac:dyDescent="0.2">
      <c r="E717" s="2"/>
      <c r="F717" s="2"/>
      <c r="G717" s="86"/>
      <c r="H717" s="3"/>
      <c r="J717" s="138"/>
      <c r="Q717" s="4"/>
      <c r="R717" s="4"/>
      <c r="S717" s="4"/>
      <c r="T717" s="4"/>
    </row>
    <row r="718" spans="5:20" s="1" customFormat="1" x14ac:dyDescent="0.2">
      <c r="E718" s="2"/>
      <c r="F718" s="2"/>
      <c r="G718" s="86"/>
      <c r="H718" s="3"/>
      <c r="J718" s="138"/>
      <c r="Q718" s="4"/>
      <c r="R718" s="4"/>
      <c r="S718" s="4"/>
      <c r="T718" s="4"/>
    </row>
    <row r="719" spans="5:20" s="1" customFormat="1" x14ac:dyDescent="0.2">
      <c r="E719" s="2"/>
      <c r="F719" s="2"/>
      <c r="G719" s="86"/>
      <c r="H719" s="3"/>
      <c r="J719" s="138"/>
      <c r="Q719" s="4"/>
      <c r="R719" s="4"/>
      <c r="S719" s="4"/>
      <c r="T719" s="4"/>
    </row>
    <row r="720" spans="5:20" s="1" customFormat="1" x14ac:dyDescent="0.2">
      <c r="E720" s="2"/>
      <c r="F720" s="2"/>
      <c r="G720" s="86"/>
      <c r="H720" s="3"/>
      <c r="J720" s="138"/>
      <c r="Q720" s="4"/>
      <c r="R720" s="4"/>
      <c r="S720" s="4"/>
      <c r="T720" s="4"/>
    </row>
    <row r="721" spans="5:20" s="1" customFormat="1" x14ac:dyDescent="0.2">
      <c r="E721" s="2"/>
      <c r="F721" s="2"/>
      <c r="G721" s="86"/>
      <c r="H721" s="3"/>
      <c r="J721" s="138"/>
      <c r="Q721" s="4"/>
      <c r="R721" s="4"/>
      <c r="S721" s="4"/>
      <c r="T721" s="4"/>
    </row>
    <row r="722" spans="5:20" s="1" customFormat="1" x14ac:dyDescent="0.2">
      <c r="E722" s="2"/>
      <c r="F722" s="2"/>
      <c r="G722" s="86"/>
      <c r="H722" s="3"/>
      <c r="J722" s="138"/>
      <c r="Q722" s="4"/>
      <c r="R722" s="4"/>
      <c r="S722" s="4"/>
      <c r="T722" s="4"/>
    </row>
    <row r="723" spans="5:20" s="1" customFormat="1" x14ac:dyDescent="0.2">
      <c r="E723" s="2"/>
      <c r="F723" s="2"/>
      <c r="G723" s="86"/>
      <c r="H723" s="3"/>
      <c r="J723" s="138"/>
      <c r="Q723" s="4"/>
      <c r="R723" s="4"/>
      <c r="S723" s="4"/>
      <c r="T723" s="4"/>
    </row>
    <row r="724" spans="5:20" s="1" customFormat="1" x14ac:dyDescent="0.2">
      <c r="E724" s="2"/>
      <c r="F724" s="2"/>
      <c r="G724" s="86"/>
      <c r="H724" s="3"/>
      <c r="J724" s="138"/>
      <c r="Q724" s="4"/>
      <c r="R724" s="4"/>
      <c r="S724" s="4"/>
      <c r="T724" s="4"/>
    </row>
    <row r="725" spans="5:20" s="1" customFormat="1" x14ac:dyDescent="0.2">
      <c r="E725" s="2"/>
      <c r="F725" s="2"/>
      <c r="G725" s="86"/>
      <c r="H725" s="3"/>
      <c r="J725" s="138"/>
      <c r="Q725" s="4"/>
      <c r="R725" s="4"/>
      <c r="S725" s="4"/>
      <c r="T725" s="4"/>
    </row>
    <row r="726" spans="5:20" s="1" customFormat="1" x14ac:dyDescent="0.2">
      <c r="E726" s="2"/>
      <c r="F726" s="2"/>
      <c r="G726" s="86"/>
      <c r="H726" s="3"/>
      <c r="J726" s="138"/>
      <c r="Q726" s="4"/>
      <c r="R726" s="4"/>
      <c r="S726" s="4"/>
      <c r="T726" s="4"/>
    </row>
    <row r="727" spans="5:20" s="1" customFormat="1" x14ac:dyDescent="0.2">
      <c r="E727" s="2"/>
      <c r="F727" s="2"/>
      <c r="G727" s="86"/>
      <c r="H727" s="3"/>
      <c r="J727" s="138"/>
      <c r="Q727" s="4"/>
      <c r="R727" s="4"/>
      <c r="S727" s="4"/>
      <c r="T727" s="4"/>
    </row>
    <row r="728" spans="5:20" s="1" customFormat="1" x14ac:dyDescent="0.2">
      <c r="E728" s="2"/>
      <c r="F728" s="2"/>
      <c r="G728" s="86"/>
      <c r="H728" s="3"/>
      <c r="J728" s="138"/>
      <c r="Q728" s="4"/>
      <c r="R728" s="4"/>
      <c r="S728" s="4"/>
      <c r="T728" s="4"/>
    </row>
    <row r="729" spans="5:20" s="1" customFormat="1" x14ac:dyDescent="0.2">
      <c r="E729" s="2"/>
      <c r="F729" s="2"/>
      <c r="G729" s="86"/>
      <c r="H729" s="3"/>
      <c r="J729" s="138"/>
      <c r="Q729" s="4"/>
      <c r="R729" s="4"/>
      <c r="S729" s="4"/>
      <c r="T729" s="4"/>
    </row>
    <row r="730" spans="5:20" s="1" customFormat="1" x14ac:dyDescent="0.2">
      <c r="E730" s="2"/>
      <c r="F730" s="2"/>
      <c r="G730" s="86"/>
      <c r="H730" s="3"/>
      <c r="J730" s="138"/>
      <c r="Q730" s="4"/>
      <c r="R730" s="4"/>
      <c r="S730" s="4"/>
      <c r="T730" s="4"/>
    </row>
    <row r="731" spans="5:20" s="1" customFormat="1" x14ac:dyDescent="0.2">
      <c r="E731" s="2"/>
      <c r="F731" s="2"/>
      <c r="G731" s="86"/>
      <c r="H731" s="3"/>
      <c r="J731" s="138"/>
      <c r="Q731" s="4"/>
      <c r="R731" s="4"/>
      <c r="S731" s="4"/>
      <c r="T731" s="4"/>
    </row>
    <row r="732" spans="5:20" s="1" customFormat="1" x14ac:dyDescent="0.2">
      <c r="E732" s="2"/>
      <c r="F732" s="2"/>
      <c r="G732" s="86"/>
      <c r="H732" s="3"/>
      <c r="J732" s="138"/>
      <c r="Q732" s="4"/>
      <c r="R732" s="4"/>
      <c r="S732" s="4"/>
      <c r="T732" s="4"/>
    </row>
    <row r="733" spans="5:20" s="1" customFormat="1" x14ac:dyDescent="0.2">
      <c r="E733" s="2"/>
      <c r="F733" s="2"/>
      <c r="G733" s="86"/>
      <c r="H733" s="3"/>
      <c r="J733" s="138"/>
      <c r="Q733" s="4"/>
      <c r="R733" s="4"/>
      <c r="S733" s="4"/>
      <c r="T733" s="4"/>
    </row>
    <row r="734" spans="5:20" s="1" customFormat="1" x14ac:dyDescent="0.2">
      <c r="E734" s="2"/>
      <c r="F734" s="2"/>
      <c r="G734" s="86"/>
      <c r="H734" s="3"/>
      <c r="J734" s="138"/>
      <c r="Q734" s="4"/>
      <c r="R734" s="4"/>
      <c r="S734" s="4"/>
      <c r="T734" s="4"/>
    </row>
    <row r="735" spans="5:20" s="1" customFormat="1" x14ac:dyDescent="0.2">
      <c r="E735" s="2"/>
      <c r="F735" s="2"/>
      <c r="G735" s="86"/>
      <c r="H735" s="3"/>
      <c r="J735" s="138"/>
      <c r="Q735" s="4"/>
      <c r="R735" s="4"/>
      <c r="S735" s="4"/>
      <c r="T735" s="4"/>
    </row>
    <row r="736" spans="5:20" s="1" customFormat="1" x14ac:dyDescent="0.2">
      <c r="E736" s="2"/>
      <c r="F736" s="2"/>
      <c r="G736" s="86"/>
      <c r="H736" s="3"/>
      <c r="J736" s="138"/>
      <c r="Q736" s="4"/>
      <c r="R736" s="4"/>
      <c r="S736" s="4"/>
      <c r="T736" s="4"/>
    </row>
    <row r="737" spans="5:20" s="1" customFormat="1" x14ac:dyDescent="0.2">
      <c r="E737" s="2"/>
      <c r="F737" s="2"/>
      <c r="G737" s="86"/>
      <c r="H737" s="3"/>
      <c r="J737" s="138"/>
      <c r="Q737" s="4"/>
      <c r="R737" s="4"/>
      <c r="S737" s="4"/>
      <c r="T737" s="4"/>
    </row>
    <row r="738" spans="5:20" s="1" customFormat="1" x14ac:dyDescent="0.2">
      <c r="E738" s="2"/>
      <c r="F738" s="2"/>
      <c r="G738" s="86"/>
      <c r="H738" s="3"/>
      <c r="J738" s="138"/>
      <c r="Q738" s="4"/>
      <c r="R738" s="4"/>
      <c r="S738" s="4"/>
      <c r="T738" s="4"/>
    </row>
    <row r="739" spans="5:20" s="1" customFormat="1" x14ac:dyDescent="0.2">
      <c r="E739" s="2"/>
      <c r="F739" s="2"/>
      <c r="G739" s="86"/>
      <c r="H739" s="3"/>
      <c r="J739" s="138"/>
      <c r="Q739" s="4"/>
      <c r="R739" s="4"/>
      <c r="S739" s="4"/>
      <c r="T739" s="4"/>
    </row>
    <row r="740" spans="5:20" s="1" customFormat="1" x14ac:dyDescent="0.2">
      <c r="E740" s="2"/>
      <c r="F740" s="2"/>
      <c r="G740" s="86"/>
      <c r="H740" s="3"/>
      <c r="J740" s="138"/>
      <c r="Q740" s="4"/>
      <c r="R740" s="4"/>
      <c r="S740" s="4"/>
      <c r="T740" s="4"/>
    </row>
    <row r="741" spans="5:20" s="1" customFormat="1" x14ac:dyDescent="0.2">
      <c r="E741" s="2"/>
      <c r="F741" s="2"/>
      <c r="G741" s="86"/>
      <c r="H741" s="3"/>
      <c r="J741" s="138"/>
      <c r="Q741" s="4"/>
      <c r="R741" s="4"/>
      <c r="S741" s="4"/>
      <c r="T741" s="4"/>
    </row>
    <row r="742" spans="5:20" s="1" customFormat="1" x14ac:dyDescent="0.2">
      <c r="E742" s="2"/>
      <c r="F742" s="2"/>
      <c r="G742" s="86"/>
      <c r="H742" s="3"/>
      <c r="J742" s="138"/>
      <c r="Q742" s="4"/>
      <c r="R742" s="4"/>
      <c r="S742" s="4"/>
      <c r="T742" s="4"/>
    </row>
    <row r="743" spans="5:20" s="1" customFormat="1" x14ac:dyDescent="0.2">
      <c r="E743" s="2"/>
      <c r="F743" s="2"/>
      <c r="G743" s="86"/>
      <c r="H743" s="3"/>
      <c r="J743" s="138"/>
      <c r="Q743" s="4"/>
      <c r="R743" s="4"/>
      <c r="S743" s="4"/>
      <c r="T743" s="4"/>
    </row>
    <row r="744" spans="5:20" s="1" customFormat="1" x14ac:dyDescent="0.2">
      <c r="E744" s="2"/>
      <c r="F744" s="2"/>
      <c r="G744" s="86"/>
      <c r="H744" s="3"/>
      <c r="J744" s="138"/>
      <c r="Q744" s="4"/>
      <c r="R744" s="4"/>
      <c r="S744" s="4"/>
      <c r="T744" s="4"/>
    </row>
    <row r="745" spans="5:20" s="1" customFormat="1" x14ac:dyDescent="0.2">
      <c r="E745" s="2"/>
      <c r="F745" s="2"/>
      <c r="G745" s="86"/>
      <c r="H745" s="3"/>
      <c r="J745" s="138"/>
      <c r="Q745" s="4"/>
      <c r="R745" s="4"/>
      <c r="S745" s="4"/>
      <c r="T745" s="4"/>
    </row>
    <row r="746" spans="5:20" s="1" customFormat="1" x14ac:dyDescent="0.2">
      <c r="E746" s="2"/>
      <c r="F746" s="2"/>
      <c r="G746" s="86"/>
      <c r="H746" s="3"/>
      <c r="J746" s="138"/>
      <c r="Q746" s="4"/>
      <c r="R746" s="4"/>
      <c r="S746" s="4"/>
      <c r="T746" s="4"/>
    </row>
    <row r="747" spans="5:20" s="1" customFormat="1" x14ac:dyDescent="0.2">
      <c r="E747" s="2"/>
      <c r="F747" s="2"/>
      <c r="G747" s="86"/>
      <c r="H747" s="3"/>
      <c r="J747" s="138"/>
      <c r="Q747" s="4"/>
      <c r="R747" s="4"/>
      <c r="S747" s="4"/>
      <c r="T747" s="4"/>
    </row>
    <row r="748" spans="5:20" s="1" customFormat="1" x14ac:dyDescent="0.2">
      <c r="E748" s="2"/>
      <c r="F748" s="2"/>
      <c r="G748" s="86"/>
      <c r="H748" s="3"/>
      <c r="J748" s="138"/>
      <c r="Q748" s="4"/>
      <c r="R748" s="4"/>
      <c r="S748" s="4"/>
      <c r="T748" s="4"/>
    </row>
    <row r="749" spans="5:20" s="1" customFormat="1" x14ac:dyDescent="0.2">
      <c r="E749" s="2"/>
      <c r="F749" s="2"/>
      <c r="G749" s="86"/>
      <c r="H749" s="3"/>
      <c r="J749" s="138"/>
      <c r="Q749" s="4"/>
      <c r="R749" s="4"/>
      <c r="S749" s="4"/>
      <c r="T749" s="4"/>
    </row>
    <row r="750" spans="5:20" s="1" customFormat="1" x14ac:dyDescent="0.2">
      <c r="E750" s="2"/>
      <c r="F750" s="2"/>
      <c r="G750" s="86"/>
      <c r="H750" s="3"/>
      <c r="J750" s="138"/>
      <c r="Q750" s="4"/>
      <c r="R750" s="4"/>
      <c r="S750" s="4"/>
      <c r="T750" s="4"/>
    </row>
    <row r="751" spans="5:20" s="1" customFormat="1" x14ac:dyDescent="0.2">
      <c r="E751" s="2"/>
      <c r="F751" s="2"/>
      <c r="G751" s="86"/>
      <c r="H751" s="3"/>
      <c r="J751" s="138"/>
      <c r="Q751" s="4"/>
      <c r="R751" s="4"/>
      <c r="S751" s="4"/>
      <c r="T751" s="4"/>
    </row>
    <row r="752" spans="5:20" s="1" customFormat="1" x14ac:dyDescent="0.2">
      <c r="E752" s="2"/>
      <c r="F752" s="2"/>
      <c r="G752" s="86"/>
      <c r="H752" s="3"/>
      <c r="J752" s="138"/>
      <c r="Q752" s="4"/>
      <c r="R752" s="4"/>
      <c r="S752" s="4"/>
      <c r="T752" s="4"/>
    </row>
    <row r="753" spans="5:20" s="1" customFormat="1" x14ac:dyDescent="0.2">
      <c r="E753" s="2"/>
      <c r="F753" s="2"/>
      <c r="G753" s="86"/>
      <c r="H753" s="3"/>
      <c r="J753" s="138"/>
      <c r="Q753" s="4"/>
      <c r="R753" s="4"/>
      <c r="S753" s="4"/>
      <c r="T753" s="4"/>
    </row>
    <row r="754" spans="5:20" s="1" customFormat="1" x14ac:dyDescent="0.2">
      <c r="E754" s="2"/>
      <c r="F754" s="2"/>
      <c r="G754" s="86"/>
      <c r="H754" s="3"/>
      <c r="J754" s="138"/>
      <c r="Q754" s="4"/>
      <c r="R754" s="4"/>
      <c r="S754" s="4"/>
      <c r="T754" s="4"/>
    </row>
    <row r="755" spans="5:20" s="1" customFormat="1" x14ac:dyDescent="0.2">
      <c r="E755" s="2"/>
      <c r="F755" s="2"/>
      <c r="G755" s="86"/>
      <c r="H755" s="3"/>
      <c r="J755" s="138"/>
      <c r="Q755" s="4"/>
      <c r="R755" s="4"/>
      <c r="S755" s="4"/>
      <c r="T755" s="4"/>
    </row>
    <row r="756" spans="5:20" s="1" customFormat="1" x14ac:dyDescent="0.2">
      <c r="E756" s="2"/>
      <c r="F756" s="2"/>
      <c r="G756" s="86"/>
      <c r="H756" s="3"/>
      <c r="J756" s="138"/>
      <c r="Q756" s="4"/>
      <c r="R756" s="4"/>
      <c r="S756" s="4"/>
      <c r="T756" s="4"/>
    </row>
    <row r="757" spans="5:20" s="1" customFormat="1" x14ac:dyDescent="0.2">
      <c r="E757" s="2"/>
      <c r="F757" s="2"/>
      <c r="G757" s="86"/>
      <c r="H757" s="3"/>
      <c r="J757" s="138"/>
      <c r="Q757" s="4"/>
      <c r="R757" s="4"/>
      <c r="S757" s="4"/>
      <c r="T757" s="4"/>
    </row>
    <row r="758" spans="5:20" s="1" customFormat="1" x14ac:dyDescent="0.2">
      <c r="E758" s="2"/>
      <c r="F758" s="2"/>
      <c r="G758" s="86"/>
      <c r="H758" s="3"/>
      <c r="J758" s="138"/>
      <c r="Q758" s="4"/>
      <c r="R758" s="4"/>
      <c r="S758" s="4"/>
      <c r="T758" s="4"/>
    </row>
    <row r="759" spans="5:20" s="1" customFormat="1" x14ac:dyDescent="0.2">
      <c r="E759" s="2"/>
      <c r="F759" s="2"/>
      <c r="G759" s="86"/>
      <c r="H759" s="3"/>
      <c r="J759" s="138"/>
      <c r="Q759" s="4"/>
      <c r="R759" s="4"/>
      <c r="S759" s="4"/>
      <c r="T759" s="4"/>
    </row>
    <row r="760" spans="5:20" s="1" customFormat="1" x14ac:dyDescent="0.2">
      <c r="E760" s="2"/>
      <c r="F760" s="2"/>
      <c r="G760" s="86"/>
      <c r="H760" s="3"/>
      <c r="J760" s="138"/>
      <c r="Q760" s="4"/>
      <c r="R760" s="4"/>
      <c r="S760" s="4"/>
      <c r="T760" s="4"/>
    </row>
    <row r="761" spans="5:20" s="1" customFormat="1" x14ac:dyDescent="0.2">
      <c r="E761" s="2"/>
      <c r="F761" s="2"/>
      <c r="G761" s="86"/>
      <c r="H761" s="3"/>
      <c r="J761" s="138"/>
      <c r="Q761" s="4"/>
      <c r="R761" s="4"/>
      <c r="S761" s="4"/>
      <c r="T761" s="4"/>
    </row>
    <row r="762" spans="5:20" s="1" customFormat="1" x14ac:dyDescent="0.2">
      <c r="E762" s="2"/>
      <c r="F762" s="2"/>
      <c r="G762" s="86"/>
      <c r="H762" s="3"/>
      <c r="J762" s="138"/>
      <c r="Q762" s="4"/>
      <c r="R762" s="4"/>
      <c r="S762" s="4"/>
      <c r="T762" s="4"/>
    </row>
    <row r="763" spans="5:20" s="1" customFormat="1" x14ac:dyDescent="0.2">
      <c r="E763" s="2"/>
      <c r="F763" s="2"/>
      <c r="G763" s="86"/>
      <c r="H763" s="3"/>
      <c r="J763" s="138"/>
      <c r="Q763" s="4"/>
      <c r="R763" s="4"/>
      <c r="S763" s="4"/>
      <c r="T763" s="4"/>
    </row>
    <row r="764" spans="5:20" s="1" customFormat="1" x14ac:dyDescent="0.2">
      <c r="E764" s="2"/>
      <c r="F764" s="2"/>
      <c r="G764" s="86"/>
      <c r="H764" s="3"/>
      <c r="J764" s="138"/>
      <c r="Q764" s="4"/>
      <c r="R764" s="4"/>
      <c r="S764" s="4"/>
      <c r="T764" s="4"/>
    </row>
    <row r="765" spans="5:20" s="1" customFormat="1" x14ac:dyDescent="0.2">
      <c r="E765" s="2"/>
      <c r="F765" s="2"/>
      <c r="G765" s="86"/>
      <c r="H765" s="3"/>
      <c r="J765" s="138"/>
      <c r="Q765" s="4"/>
      <c r="R765" s="4"/>
      <c r="S765" s="4"/>
      <c r="T765" s="4"/>
    </row>
    <row r="766" spans="5:20" s="1" customFormat="1" x14ac:dyDescent="0.2">
      <c r="E766" s="2"/>
      <c r="F766" s="2"/>
      <c r="G766" s="86"/>
      <c r="H766" s="3"/>
      <c r="J766" s="138"/>
      <c r="Q766" s="4"/>
      <c r="R766" s="4"/>
      <c r="S766" s="4"/>
      <c r="T766" s="4"/>
    </row>
    <row r="767" spans="5:20" s="1" customFormat="1" x14ac:dyDescent="0.2">
      <c r="E767" s="2"/>
      <c r="F767" s="2"/>
      <c r="G767" s="86"/>
      <c r="H767" s="3"/>
      <c r="J767" s="138"/>
      <c r="Q767" s="4"/>
      <c r="R767" s="4"/>
      <c r="S767" s="4"/>
      <c r="T767" s="4"/>
    </row>
    <row r="768" spans="5:20" s="1" customFormat="1" x14ac:dyDescent="0.2">
      <c r="E768" s="2"/>
      <c r="F768" s="2"/>
      <c r="G768" s="86"/>
      <c r="H768" s="3"/>
      <c r="J768" s="138"/>
      <c r="Q768" s="4"/>
      <c r="R768" s="4"/>
      <c r="S768" s="4"/>
      <c r="T768" s="4"/>
    </row>
    <row r="769" spans="5:20" s="1" customFormat="1" x14ac:dyDescent="0.2">
      <c r="E769" s="2"/>
      <c r="F769" s="2"/>
      <c r="G769" s="86"/>
      <c r="H769" s="3"/>
      <c r="J769" s="138"/>
      <c r="Q769" s="4"/>
      <c r="R769" s="4"/>
      <c r="S769" s="4"/>
      <c r="T769" s="4"/>
    </row>
    <row r="770" spans="5:20" s="1" customFormat="1" x14ac:dyDescent="0.2">
      <c r="E770" s="2"/>
      <c r="F770" s="2"/>
      <c r="G770" s="86"/>
      <c r="H770" s="3"/>
      <c r="J770" s="138"/>
      <c r="Q770" s="4"/>
      <c r="R770" s="4"/>
      <c r="S770" s="4"/>
      <c r="T770" s="4"/>
    </row>
    <row r="771" spans="5:20" s="1" customFormat="1" x14ac:dyDescent="0.2">
      <c r="E771" s="2"/>
      <c r="F771" s="2"/>
      <c r="G771" s="86"/>
      <c r="H771" s="3"/>
      <c r="J771" s="138"/>
      <c r="Q771" s="4"/>
      <c r="R771" s="4"/>
      <c r="S771" s="4"/>
      <c r="T771" s="4"/>
    </row>
    <row r="772" spans="5:20" s="1" customFormat="1" x14ac:dyDescent="0.2">
      <c r="E772" s="2"/>
      <c r="F772" s="2"/>
      <c r="G772" s="86"/>
      <c r="H772" s="3"/>
      <c r="J772" s="138"/>
      <c r="Q772" s="4"/>
      <c r="R772" s="4"/>
      <c r="S772" s="4"/>
      <c r="T772" s="4"/>
    </row>
    <row r="773" spans="5:20" s="1" customFormat="1" x14ac:dyDescent="0.2">
      <c r="E773" s="2"/>
      <c r="F773" s="2"/>
      <c r="G773" s="86"/>
      <c r="H773" s="3"/>
      <c r="J773" s="138"/>
      <c r="Q773" s="4"/>
      <c r="R773" s="4"/>
      <c r="S773" s="4"/>
      <c r="T773" s="4"/>
    </row>
    <row r="774" spans="5:20" s="1" customFormat="1" x14ac:dyDescent="0.2">
      <c r="E774" s="2"/>
      <c r="F774" s="2"/>
      <c r="G774" s="86"/>
      <c r="H774" s="3"/>
      <c r="J774" s="138"/>
      <c r="Q774" s="4"/>
      <c r="R774" s="4"/>
      <c r="S774" s="4"/>
      <c r="T774" s="4"/>
    </row>
    <row r="775" spans="5:20" s="1" customFormat="1" x14ac:dyDescent="0.2">
      <c r="E775" s="2"/>
      <c r="F775" s="2"/>
      <c r="G775" s="86"/>
      <c r="H775" s="3"/>
      <c r="J775" s="138"/>
      <c r="Q775" s="4"/>
      <c r="R775" s="4"/>
      <c r="S775" s="4"/>
      <c r="T775" s="4"/>
    </row>
    <row r="776" spans="5:20" s="1" customFormat="1" x14ac:dyDescent="0.2">
      <c r="E776" s="2"/>
      <c r="F776" s="2"/>
      <c r="G776" s="86"/>
      <c r="H776" s="3"/>
      <c r="J776" s="138"/>
      <c r="Q776" s="4"/>
      <c r="R776" s="4"/>
      <c r="S776" s="4"/>
      <c r="T776" s="4"/>
    </row>
    <row r="777" spans="5:20" s="1" customFormat="1" x14ac:dyDescent="0.2">
      <c r="E777" s="2"/>
      <c r="F777" s="2"/>
      <c r="G777" s="86"/>
      <c r="H777" s="3"/>
      <c r="J777" s="138"/>
      <c r="Q777" s="4"/>
      <c r="R777" s="4"/>
      <c r="S777" s="4"/>
      <c r="T777" s="4"/>
    </row>
    <row r="778" spans="5:20" s="1" customFormat="1" x14ac:dyDescent="0.2">
      <c r="E778" s="2"/>
      <c r="F778" s="2"/>
      <c r="G778" s="86"/>
      <c r="H778" s="3"/>
      <c r="J778" s="138"/>
      <c r="Q778" s="4"/>
      <c r="R778" s="4"/>
      <c r="S778" s="4"/>
      <c r="T778" s="4"/>
    </row>
    <row r="779" spans="5:20" s="1" customFormat="1" x14ac:dyDescent="0.2">
      <c r="E779" s="2"/>
      <c r="F779" s="2"/>
      <c r="G779" s="86"/>
      <c r="H779" s="3"/>
      <c r="J779" s="138"/>
      <c r="Q779" s="4"/>
      <c r="R779" s="4"/>
      <c r="S779" s="4"/>
      <c r="T779" s="4"/>
    </row>
    <row r="780" spans="5:20" s="1" customFormat="1" x14ac:dyDescent="0.2">
      <c r="E780" s="2"/>
      <c r="F780" s="2"/>
      <c r="G780" s="86"/>
      <c r="H780" s="3"/>
      <c r="J780" s="138"/>
      <c r="Q780" s="4"/>
      <c r="R780" s="4"/>
      <c r="S780" s="4"/>
      <c r="T780" s="4"/>
    </row>
    <row r="781" spans="5:20" s="1" customFormat="1" x14ac:dyDescent="0.2">
      <c r="E781" s="2"/>
      <c r="F781" s="2"/>
      <c r="G781" s="86"/>
      <c r="H781" s="3"/>
      <c r="J781" s="138"/>
      <c r="Q781" s="4"/>
      <c r="R781" s="4"/>
      <c r="S781" s="4"/>
      <c r="T781" s="4"/>
    </row>
    <row r="782" spans="5:20" s="1" customFormat="1" x14ac:dyDescent="0.2">
      <c r="E782" s="2"/>
      <c r="F782" s="2"/>
      <c r="G782" s="86"/>
      <c r="H782" s="3"/>
      <c r="J782" s="138"/>
      <c r="Q782" s="4"/>
      <c r="R782" s="4"/>
      <c r="S782" s="4"/>
      <c r="T782" s="4"/>
    </row>
    <row r="783" spans="5:20" s="1" customFormat="1" x14ac:dyDescent="0.2">
      <c r="E783" s="2"/>
      <c r="F783" s="2"/>
      <c r="G783" s="86"/>
      <c r="H783" s="3"/>
      <c r="J783" s="138"/>
      <c r="Q783" s="4"/>
      <c r="R783" s="4"/>
      <c r="S783" s="4"/>
      <c r="T783" s="4"/>
    </row>
    <row r="784" spans="5:20" s="1" customFormat="1" x14ac:dyDescent="0.2">
      <c r="E784" s="2"/>
      <c r="F784" s="2"/>
      <c r="G784" s="86"/>
      <c r="H784" s="3"/>
      <c r="J784" s="138"/>
      <c r="Q784" s="4"/>
      <c r="R784" s="4"/>
      <c r="S784" s="4"/>
      <c r="T784" s="4"/>
    </row>
    <row r="785" spans="5:20" s="1" customFormat="1" x14ac:dyDescent="0.2">
      <c r="E785" s="2"/>
      <c r="F785" s="2"/>
      <c r="G785" s="86"/>
      <c r="H785" s="3"/>
      <c r="J785" s="138"/>
      <c r="Q785" s="4"/>
      <c r="R785" s="4"/>
      <c r="S785" s="4"/>
      <c r="T785" s="4"/>
    </row>
    <row r="786" spans="5:20" s="1" customFormat="1" x14ac:dyDescent="0.2">
      <c r="E786" s="2"/>
      <c r="F786" s="2"/>
      <c r="G786" s="86"/>
      <c r="H786" s="3"/>
      <c r="J786" s="138"/>
      <c r="Q786" s="4"/>
      <c r="R786" s="4"/>
      <c r="S786" s="4"/>
      <c r="T786" s="4"/>
    </row>
    <row r="787" spans="5:20" s="1" customFormat="1" x14ac:dyDescent="0.2">
      <c r="E787" s="2"/>
      <c r="F787" s="2"/>
      <c r="G787" s="86"/>
      <c r="H787" s="3"/>
      <c r="J787" s="138"/>
      <c r="Q787" s="4"/>
      <c r="R787" s="4"/>
      <c r="S787" s="4"/>
      <c r="T787" s="4"/>
    </row>
    <row r="788" spans="5:20" s="1" customFormat="1" x14ac:dyDescent="0.2">
      <c r="E788" s="2"/>
      <c r="F788" s="2"/>
      <c r="G788" s="86"/>
      <c r="H788" s="3"/>
      <c r="J788" s="138"/>
      <c r="Q788" s="4"/>
      <c r="R788" s="4"/>
      <c r="S788" s="4"/>
      <c r="T788" s="4"/>
    </row>
    <row r="789" spans="5:20" s="1" customFormat="1" x14ac:dyDescent="0.2">
      <c r="E789" s="2"/>
      <c r="F789" s="2"/>
      <c r="G789" s="86"/>
      <c r="H789" s="3"/>
      <c r="J789" s="138"/>
      <c r="Q789" s="4"/>
      <c r="R789" s="4"/>
      <c r="S789" s="4"/>
      <c r="T789" s="4"/>
    </row>
    <row r="790" spans="5:20" s="1" customFormat="1" x14ac:dyDescent="0.2">
      <c r="E790" s="2"/>
      <c r="F790" s="2"/>
      <c r="G790" s="86"/>
      <c r="H790" s="3"/>
      <c r="J790" s="138"/>
      <c r="Q790" s="4"/>
      <c r="R790" s="4"/>
      <c r="S790" s="4"/>
      <c r="T790" s="4"/>
    </row>
    <row r="791" spans="5:20" s="1" customFormat="1" x14ac:dyDescent="0.2">
      <c r="E791" s="2"/>
      <c r="F791" s="2"/>
      <c r="G791" s="86"/>
      <c r="H791" s="3"/>
      <c r="J791" s="138"/>
      <c r="Q791" s="4"/>
      <c r="R791" s="4"/>
      <c r="S791" s="4"/>
      <c r="T791" s="4"/>
    </row>
    <row r="792" spans="5:20" s="1" customFormat="1" x14ac:dyDescent="0.2">
      <c r="E792" s="2"/>
      <c r="F792" s="2"/>
      <c r="G792" s="86"/>
      <c r="H792" s="3"/>
      <c r="J792" s="138"/>
      <c r="Q792" s="4"/>
      <c r="R792" s="4"/>
      <c r="S792" s="4"/>
      <c r="T792" s="4"/>
    </row>
    <row r="793" spans="5:20" s="1" customFormat="1" x14ac:dyDescent="0.2">
      <c r="E793" s="2"/>
      <c r="F793" s="2"/>
      <c r="G793" s="86"/>
      <c r="H793" s="3"/>
      <c r="J793" s="138"/>
      <c r="Q793" s="4"/>
      <c r="R793" s="4"/>
      <c r="S793" s="4"/>
      <c r="T793" s="4"/>
    </row>
    <row r="794" spans="5:20" s="1" customFormat="1" x14ac:dyDescent="0.2">
      <c r="E794" s="2"/>
      <c r="F794" s="2"/>
      <c r="G794" s="86"/>
      <c r="H794" s="3"/>
      <c r="J794" s="138"/>
      <c r="Q794" s="4"/>
      <c r="R794" s="4"/>
      <c r="S794" s="4"/>
      <c r="T794" s="4"/>
    </row>
    <row r="795" spans="5:20" s="1" customFormat="1" x14ac:dyDescent="0.2">
      <c r="E795" s="2"/>
      <c r="F795" s="2"/>
      <c r="G795" s="86"/>
      <c r="H795" s="3"/>
      <c r="J795" s="138"/>
      <c r="Q795" s="4"/>
      <c r="R795" s="4"/>
      <c r="S795" s="4"/>
      <c r="T795" s="4"/>
    </row>
    <row r="796" spans="5:20" s="1" customFormat="1" x14ac:dyDescent="0.2">
      <c r="E796" s="2"/>
      <c r="F796" s="2"/>
      <c r="G796" s="86"/>
      <c r="H796" s="3"/>
      <c r="J796" s="138"/>
      <c r="Q796" s="4"/>
      <c r="R796" s="4"/>
      <c r="S796" s="4"/>
      <c r="T796" s="4"/>
    </row>
    <row r="797" spans="5:20" s="1" customFormat="1" x14ac:dyDescent="0.2">
      <c r="E797" s="2"/>
      <c r="F797" s="2"/>
      <c r="G797" s="86"/>
      <c r="H797" s="3"/>
      <c r="J797" s="138"/>
      <c r="Q797" s="4"/>
      <c r="R797" s="4"/>
      <c r="S797" s="4"/>
      <c r="T797" s="4"/>
    </row>
    <row r="798" spans="5:20" s="1" customFormat="1" x14ac:dyDescent="0.2">
      <c r="E798" s="2"/>
      <c r="F798" s="2"/>
      <c r="G798" s="86"/>
      <c r="H798" s="3"/>
      <c r="J798" s="138"/>
      <c r="Q798" s="4"/>
      <c r="R798" s="4"/>
      <c r="S798" s="4"/>
      <c r="T798" s="4"/>
    </row>
    <row r="799" spans="5:20" s="1" customFormat="1" x14ac:dyDescent="0.2">
      <c r="E799" s="2"/>
      <c r="F799" s="2"/>
      <c r="G799" s="86"/>
      <c r="H799" s="3"/>
      <c r="J799" s="138"/>
      <c r="Q799" s="4"/>
      <c r="R799" s="4"/>
      <c r="S799" s="4"/>
      <c r="T799" s="4"/>
    </row>
    <row r="800" spans="5:20" s="1" customFormat="1" x14ac:dyDescent="0.2">
      <c r="E800" s="2"/>
      <c r="F800" s="2"/>
      <c r="G800" s="86"/>
      <c r="H800" s="3"/>
      <c r="J800" s="138"/>
      <c r="Q800" s="4"/>
      <c r="R800" s="4"/>
      <c r="S800" s="4"/>
      <c r="T800" s="4"/>
    </row>
    <row r="801" spans="5:20" s="1" customFormat="1" x14ac:dyDescent="0.2">
      <c r="E801" s="2"/>
      <c r="F801" s="2"/>
      <c r="G801" s="86"/>
      <c r="H801" s="3"/>
      <c r="J801" s="138"/>
      <c r="Q801" s="4"/>
      <c r="R801" s="4"/>
      <c r="S801" s="4"/>
      <c r="T801" s="4"/>
    </row>
    <row r="802" spans="5:20" s="1" customFormat="1" x14ac:dyDescent="0.2">
      <c r="E802" s="2"/>
      <c r="F802" s="2"/>
      <c r="G802" s="86"/>
      <c r="H802" s="3"/>
      <c r="J802" s="138"/>
      <c r="Q802" s="4"/>
      <c r="R802" s="4"/>
      <c r="S802" s="4"/>
      <c r="T802" s="4"/>
    </row>
    <row r="803" spans="5:20" s="1" customFormat="1" x14ac:dyDescent="0.2">
      <c r="E803" s="2"/>
      <c r="F803" s="2"/>
      <c r="G803" s="86"/>
      <c r="H803" s="3"/>
      <c r="J803" s="138"/>
      <c r="Q803" s="4"/>
      <c r="R803" s="4"/>
      <c r="S803" s="4"/>
      <c r="T803" s="4"/>
    </row>
    <row r="804" spans="5:20" s="1" customFormat="1" x14ac:dyDescent="0.2">
      <c r="E804" s="2"/>
      <c r="F804" s="2"/>
      <c r="G804" s="86"/>
      <c r="H804" s="3"/>
      <c r="J804" s="138"/>
      <c r="Q804" s="4"/>
      <c r="R804" s="4"/>
      <c r="S804" s="4"/>
      <c r="T804" s="4"/>
    </row>
    <row r="805" spans="5:20" s="1" customFormat="1" x14ac:dyDescent="0.2">
      <c r="E805" s="2"/>
      <c r="F805" s="2"/>
      <c r="G805" s="86"/>
      <c r="H805" s="3"/>
      <c r="J805" s="138"/>
      <c r="Q805" s="4"/>
      <c r="R805" s="4"/>
      <c r="S805" s="4"/>
      <c r="T805" s="4"/>
    </row>
    <row r="806" spans="5:20" s="1" customFormat="1" x14ac:dyDescent="0.2">
      <c r="E806" s="2"/>
      <c r="F806" s="2"/>
      <c r="G806" s="86"/>
      <c r="H806" s="3"/>
      <c r="J806" s="138"/>
      <c r="Q806" s="4"/>
      <c r="R806" s="4"/>
      <c r="S806" s="4"/>
      <c r="T806" s="4"/>
    </row>
    <row r="807" spans="5:20" s="1" customFormat="1" x14ac:dyDescent="0.2">
      <c r="E807" s="2"/>
      <c r="F807" s="2"/>
      <c r="G807" s="86"/>
      <c r="H807" s="3"/>
      <c r="J807" s="138"/>
      <c r="Q807" s="4"/>
      <c r="R807" s="4"/>
      <c r="S807" s="4"/>
      <c r="T807" s="4"/>
    </row>
    <row r="808" spans="5:20" s="1" customFormat="1" x14ac:dyDescent="0.2">
      <c r="E808" s="2"/>
      <c r="F808" s="2"/>
      <c r="G808" s="86"/>
      <c r="H808" s="3"/>
      <c r="J808" s="138"/>
      <c r="Q808" s="4"/>
      <c r="R808" s="4"/>
      <c r="S808" s="4"/>
      <c r="T808" s="4"/>
    </row>
    <row r="809" spans="5:20" s="1" customFormat="1" x14ac:dyDescent="0.2">
      <c r="E809" s="2"/>
      <c r="F809" s="2"/>
      <c r="G809" s="86"/>
      <c r="H809" s="3"/>
      <c r="J809" s="138"/>
      <c r="Q809" s="4"/>
      <c r="R809" s="4"/>
      <c r="S809" s="4"/>
      <c r="T809" s="4"/>
    </row>
    <row r="810" spans="5:20" s="1" customFormat="1" x14ac:dyDescent="0.2">
      <c r="E810" s="2"/>
      <c r="F810" s="2"/>
      <c r="G810" s="86"/>
      <c r="H810" s="3"/>
      <c r="J810" s="138"/>
      <c r="Q810" s="4"/>
      <c r="R810" s="4"/>
      <c r="S810" s="4"/>
      <c r="T810" s="4"/>
    </row>
    <row r="811" spans="5:20" s="1" customFormat="1" x14ac:dyDescent="0.2">
      <c r="E811" s="2"/>
      <c r="F811" s="2"/>
      <c r="G811" s="86"/>
      <c r="H811" s="3"/>
      <c r="J811" s="138"/>
      <c r="Q811" s="4"/>
      <c r="R811" s="4"/>
      <c r="S811" s="4"/>
      <c r="T811" s="4"/>
    </row>
    <row r="812" spans="5:20" s="1" customFormat="1" x14ac:dyDescent="0.2">
      <c r="E812" s="2"/>
      <c r="F812" s="2"/>
      <c r="G812" s="86"/>
      <c r="H812" s="3"/>
      <c r="J812" s="138"/>
      <c r="Q812" s="4"/>
      <c r="R812" s="4"/>
      <c r="S812" s="4"/>
      <c r="T812" s="4"/>
    </row>
    <row r="813" spans="5:20" s="1" customFormat="1" x14ac:dyDescent="0.2">
      <c r="E813" s="2"/>
      <c r="F813" s="2"/>
      <c r="G813" s="86"/>
      <c r="H813" s="3"/>
      <c r="J813" s="138"/>
      <c r="Q813" s="4"/>
      <c r="R813" s="4"/>
      <c r="S813" s="4"/>
      <c r="T813" s="4"/>
    </row>
    <row r="814" spans="5:20" s="1" customFormat="1" x14ac:dyDescent="0.2">
      <c r="E814" s="2"/>
      <c r="F814" s="2"/>
      <c r="G814" s="86"/>
      <c r="H814" s="3"/>
      <c r="J814" s="138"/>
      <c r="Q814" s="4"/>
      <c r="R814" s="4"/>
      <c r="S814" s="4"/>
      <c r="T814" s="4"/>
    </row>
    <row r="815" spans="5:20" s="1" customFormat="1" x14ac:dyDescent="0.2">
      <c r="E815" s="2"/>
      <c r="F815" s="2"/>
      <c r="G815" s="86"/>
      <c r="H815" s="3"/>
      <c r="J815" s="138"/>
      <c r="Q815" s="4"/>
      <c r="R815" s="4"/>
      <c r="S815" s="4"/>
      <c r="T815" s="4"/>
    </row>
    <row r="816" spans="5:20" s="1" customFormat="1" x14ac:dyDescent="0.2">
      <c r="E816" s="2"/>
      <c r="F816" s="2"/>
      <c r="G816" s="86"/>
      <c r="H816" s="3"/>
      <c r="J816" s="138"/>
      <c r="Q816" s="4"/>
      <c r="R816" s="4"/>
      <c r="S816" s="4"/>
      <c r="T816" s="4"/>
    </row>
    <row r="817" spans="5:20" s="1" customFormat="1" x14ac:dyDescent="0.2">
      <c r="E817" s="2"/>
      <c r="F817" s="2"/>
      <c r="G817" s="86"/>
      <c r="H817" s="3"/>
      <c r="J817" s="138"/>
      <c r="Q817" s="4"/>
      <c r="R817" s="4"/>
      <c r="S817" s="4"/>
      <c r="T817" s="4"/>
    </row>
    <row r="818" spans="5:20" s="1" customFormat="1" x14ac:dyDescent="0.2">
      <c r="E818" s="2"/>
      <c r="F818" s="2"/>
      <c r="G818" s="86"/>
      <c r="H818" s="3"/>
      <c r="J818" s="138"/>
      <c r="Q818" s="4"/>
      <c r="R818" s="4"/>
      <c r="S818" s="4"/>
      <c r="T818" s="4"/>
    </row>
    <row r="819" spans="5:20" s="1" customFormat="1" x14ac:dyDescent="0.2">
      <c r="E819" s="2"/>
      <c r="F819" s="2"/>
      <c r="G819" s="86"/>
      <c r="H819" s="3"/>
      <c r="J819" s="138"/>
      <c r="Q819" s="4"/>
      <c r="R819" s="4"/>
      <c r="S819" s="4"/>
      <c r="T819" s="4"/>
    </row>
    <row r="820" spans="5:20" s="1" customFormat="1" x14ac:dyDescent="0.2">
      <c r="E820" s="2"/>
      <c r="F820" s="2"/>
      <c r="G820" s="86"/>
      <c r="H820" s="3"/>
      <c r="J820" s="138"/>
      <c r="Q820" s="4"/>
      <c r="R820" s="4"/>
      <c r="S820" s="4"/>
      <c r="T820" s="4"/>
    </row>
    <row r="821" spans="5:20" s="1" customFormat="1" x14ac:dyDescent="0.2">
      <c r="E821" s="2"/>
      <c r="F821" s="2"/>
      <c r="G821" s="86"/>
      <c r="H821" s="3"/>
      <c r="J821" s="138"/>
      <c r="Q821" s="4"/>
      <c r="R821" s="4"/>
      <c r="S821" s="4"/>
      <c r="T821" s="4"/>
    </row>
    <row r="822" spans="5:20" s="1" customFormat="1" x14ac:dyDescent="0.2">
      <c r="E822" s="2"/>
      <c r="F822" s="2"/>
      <c r="G822" s="86"/>
      <c r="H822" s="3"/>
      <c r="J822" s="138"/>
      <c r="Q822" s="4"/>
      <c r="R822" s="4"/>
      <c r="S822" s="4"/>
      <c r="T822" s="4"/>
    </row>
    <row r="823" spans="5:20" s="1" customFormat="1" x14ac:dyDescent="0.2">
      <c r="E823" s="2"/>
      <c r="F823" s="2"/>
      <c r="G823" s="86"/>
      <c r="H823" s="3"/>
      <c r="J823" s="138"/>
      <c r="Q823" s="4"/>
      <c r="R823" s="4"/>
      <c r="S823" s="4"/>
      <c r="T823" s="4"/>
    </row>
    <row r="824" spans="5:20" s="1" customFormat="1" x14ac:dyDescent="0.2">
      <c r="E824" s="2"/>
      <c r="F824" s="2"/>
      <c r="G824" s="86"/>
      <c r="H824" s="3"/>
      <c r="J824" s="138"/>
      <c r="Q824" s="4"/>
      <c r="R824" s="4"/>
      <c r="S824" s="4"/>
      <c r="T824" s="4"/>
    </row>
    <row r="825" spans="5:20" s="1" customFormat="1" x14ac:dyDescent="0.2">
      <c r="E825" s="2"/>
      <c r="F825" s="2"/>
      <c r="G825" s="86"/>
      <c r="H825" s="3"/>
      <c r="J825" s="138"/>
      <c r="Q825" s="4"/>
      <c r="R825" s="4"/>
      <c r="S825" s="4"/>
      <c r="T825" s="4"/>
    </row>
    <row r="826" spans="5:20" s="1" customFormat="1" x14ac:dyDescent="0.2">
      <c r="E826" s="2"/>
      <c r="F826" s="2"/>
      <c r="G826" s="86"/>
      <c r="H826" s="3"/>
      <c r="J826" s="138"/>
      <c r="Q826" s="4"/>
      <c r="R826" s="4"/>
      <c r="S826" s="4"/>
      <c r="T826" s="4"/>
    </row>
    <row r="827" spans="5:20" s="1" customFormat="1" x14ac:dyDescent="0.2">
      <c r="E827" s="2"/>
      <c r="F827" s="2"/>
      <c r="G827" s="86"/>
      <c r="H827" s="3"/>
      <c r="J827" s="138"/>
      <c r="Q827" s="4"/>
      <c r="R827" s="4"/>
      <c r="S827" s="4"/>
      <c r="T827" s="4"/>
    </row>
    <row r="828" spans="5:20" s="1" customFormat="1" x14ac:dyDescent="0.2">
      <c r="E828" s="2"/>
      <c r="F828" s="2"/>
      <c r="G828" s="86"/>
      <c r="H828" s="3"/>
      <c r="J828" s="138"/>
      <c r="Q828" s="4"/>
      <c r="R828" s="4"/>
      <c r="S828" s="4"/>
      <c r="T828" s="4"/>
    </row>
    <row r="829" spans="5:20" s="1" customFormat="1" x14ac:dyDescent="0.2">
      <c r="E829" s="2"/>
      <c r="F829" s="2"/>
      <c r="G829" s="86"/>
      <c r="H829" s="3"/>
      <c r="J829" s="138"/>
      <c r="Q829" s="4"/>
      <c r="R829" s="4"/>
      <c r="S829" s="4"/>
      <c r="T829" s="4"/>
    </row>
    <row r="830" spans="5:20" s="1" customFormat="1" x14ac:dyDescent="0.2">
      <c r="E830" s="2"/>
      <c r="F830" s="2"/>
      <c r="G830" s="86"/>
      <c r="H830" s="3"/>
      <c r="J830" s="138"/>
      <c r="Q830" s="4"/>
      <c r="R830" s="4"/>
      <c r="S830" s="4"/>
      <c r="T830" s="4"/>
    </row>
    <row r="831" spans="5:20" s="1" customFormat="1" x14ac:dyDescent="0.2">
      <c r="E831" s="2"/>
      <c r="F831" s="2"/>
      <c r="G831" s="86"/>
      <c r="H831" s="3"/>
      <c r="J831" s="138"/>
      <c r="Q831" s="4"/>
      <c r="R831" s="4"/>
      <c r="S831" s="4"/>
      <c r="T831" s="4"/>
    </row>
    <row r="832" spans="5:20" s="1" customFormat="1" x14ac:dyDescent="0.2">
      <c r="E832" s="2"/>
      <c r="F832" s="2"/>
      <c r="G832" s="86"/>
      <c r="H832" s="3"/>
      <c r="J832" s="138"/>
      <c r="Q832" s="4"/>
      <c r="R832" s="4"/>
      <c r="S832" s="4"/>
      <c r="T832" s="4"/>
    </row>
    <row r="833" spans="5:20" s="1" customFormat="1" x14ac:dyDescent="0.2">
      <c r="E833" s="2"/>
      <c r="F833" s="2"/>
      <c r="G833" s="86"/>
      <c r="H833" s="3"/>
      <c r="J833" s="138"/>
      <c r="Q833" s="4"/>
      <c r="R833" s="4"/>
      <c r="S833" s="4"/>
      <c r="T833" s="4"/>
    </row>
    <row r="834" spans="5:20" s="1" customFormat="1" x14ac:dyDescent="0.2">
      <c r="E834" s="2"/>
      <c r="F834" s="2"/>
      <c r="G834" s="86"/>
      <c r="H834" s="3"/>
      <c r="J834" s="138"/>
      <c r="Q834" s="4"/>
      <c r="R834" s="4"/>
      <c r="S834" s="4"/>
      <c r="T834" s="4"/>
    </row>
    <row r="835" spans="5:20" s="1" customFormat="1" x14ac:dyDescent="0.2">
      <c r="E835" s="2"/>
      <c r="F835" s="2"/>
      <c r="G835" s="86"/>
      <c r="H835" s="3"/>
      <c r="J835" s="138"/>
      <c r="Q835" s="4"/>
      <c r="R835" s="4"/>
      <c r="S835" s="4"/>
      <c r="T835" s="4"/>
    </row>
    <row r="836" spans="5:20" s="1" customFormat="1" x14ac:dyDescent="0.2">
      <c r="E836" s="2"/>
      <c r="F836" s="2"/>
      <c r="G836" s="86"/>
      <c r="H836" s="3"/>
      <c r="J836" s="138"/>
      <c r="Q836" s="4"/>
      <c r="R836" s="4"/>
      <c r="S836" s="4"/>
      <c r="T836" s="4"/>
    </row>
    <row r="837" spans="5:20" s="1" customFormat="1" x14ac:dyDescent="0.2">
      <c r="E837" s="2"/>
      <c r="F837" s="2"/>
      <c r="G837" s="86"/>
      <c r="H837" s="3"/>
      <c r="J837" s="138"/>
      <c r="Q837" s="4"/>
      <c r="R837" s="4"/>
      <c r="S837" s="4"/>
      <c r="T837" s="4"/>
    </row>
    <row r="838" spans="5:20" s="1" customFormat="1" x14ac:dyDescent="0.2">
      <c r="E838" s="2"/>
      <c r="F838" s="2"/>
      <c r="G838" s="86"/>
      <c r="H838" s="3"/>
      <c r="J838" s="138"/>
      <c r="Q838" s="4"/>
      <c r="R838" s="4"/>
      <c r="S838" s="4"/>
      <c r="T838" s="4"/>
    </row>
    <row r="839" spans="5:20" s="1" customFormat="1" x14ac:dyDescent="0.2">
      <c r="E839" s="2"/>
      <c r="F839" s="2"/>
      <c r="G839" s="86"/>
      <c r="H839" s="3"/>
      <c r="J839" s="138"/>
      <c r="Q839" s="4"/>
      <c r="R839" s="4"/>
      <c r="S839" s="4"/>
      <c r="T839" s="4"/>
    </row>
    <row r="840" spans="5:20" s="1" customFormat="1" x14ac:dyDescent="0.2">
      <c r="E840" s="2"/>
      <c r="F840" s="2"/>
      <c r="G840" s="86"/>
      <c r="H840" s="3"/>
      <c r="J840" s="138"/>
      <c r="Q840" s="4"/>
      <c r="R840" s="4"/>
      <c r="S840" s="4"/>
      <c r="T840" s="4"/>
    </row>
    <row r="841" spans="5:20" s="1" customFormat="1" x14ac:dyDescent="0.2">
      <c r="E841" s="2"/>
      <c r="F841" s="2"/>
      <c r="G841" s="86"/>
      <c r="H841" s="3"/>
      <c r="J841" s="138"/>
      <c r="Q841" s="4"/>
      <c r="R841" s="4"/>
      <c r="S841" s="4"/>
      <c r="T841" s="4"/>
    </row>
    <row r="842" spans="5:20" s="1" customFormat="1" x14ac:dyDescent="0.2">
      <c r="E842" s="2"/>
      <c r="F842" s="2"/>
      <c r="G842" s="86"/>
      <c r="H842" s="3"/>
      <c r="J842" s="138"/>
      <c r="Q842" s="4"/>
      <c r="R842" s="4"/>
      <c r="S842" s="4"/>
      <c r="T842" s="4"/>
    </row>
    <row r="843" spans="5:20" s="1" customFormat="1" x14ac:dyDescent="0.2">
      <c r="E843" s="2"/>
      <c r="F843" s="2"/>
      <c r="G843" s="86"/>
      <c r="H843" s="3"/>
      <c r="J843" s="138"/>
      <c r="Q843" s="4"/>
      <c r="R843" s="4"/>
      <c r="S843" s="4"/>
      <c r="T843" s="4"/>
    </row>
    <row r="844" spans="5:20" s="1" customFormat="1" x14ac:dyDescent="0.2">
      <c r="E844" s="2"/>
      <c r="F844" s="2"/>
      <c r="G844" s="86"/>
      <c r="H844" s="3"/>
      <c r="J844" s="138"/>
      <c r="Q844" s="4"/>
      <c r="R844" s="4"/>
      <c r="S844" s="4"/>
      <c r="T844" s="4"/>
    </row>
    <row r="845" spans="5:20" s="1" customFormat="1" x14ac:dyDescent="0.2">
      <c r="E845" s="2"/>
      <c r="F845" s="2"/>
      <c r="G845" s="86"/>
      <c r="H845" s="3"/>
      <c r="J845" s="138"/>
      <c r="Q845" s="4"/>
      <c r="R845" s="4"/>
      <c r="S845" s="4"/>
      <c r="T845" s="4"/>
    </row>
    <row r="846" spans="5:20" s="1" customFormat="1" x14ac:dyDescent="0.2">
      <c r="E846" s="2"/>
      <c r="F846" s="2"/>
      <c r="G846" s="86"/>
      <c r="H846" s="3"/>
      <c r="J846" s="138"/>
      <c r="Q846" s="4"/>
      <c r="R846" s="4"/>
      <c r="S846" s="4"/>
      <c r="T846" s="4"/>
    </row>
    <row r="847" spans="5:20" s="1" customFormat="1" x14ac:dyDescent="0.2">
      <c r="E847" s="2"/>
      <c r="F847" s="2"/>
      <c r="G847" s="86"/>
      <c r="H847" s="3"/>
      <c r="J847" s="138"/>
      <c r="Q847" s="4"/>
      <c r="R847" s="4"/>
      <c r="S847" s="4"/>
      <c r="T847" s="4"/>
    </row>
    <row r="848" spans="5:20" s="1" customFormat="1" x14ac:dyDescent="0.2">
      <c r="E848" s="2"/>
      <c r="F848" s="2"/>
      <c r="G848" s="86"/>
      <c r="H848" s="3"/>
      <c r="J848" s="138"/>
      <c r="Q848" s="4"/>
      <c r="R848" s="4"/>
      <c r="S848" s="4"/>
      <c r="T848" s="4"/>
    </row>
    <row r="849" spans="5:20" s="1" customFormat="1" x14ac:dyDescent="0.2">
      <c r="E849" s="2"/>
      <c r="F849" s="2"/>
      <c r="G849" s="86"/>
      <c r="H849" s="3"/>
      <c r="J849" s="138"/>
      <c r="Q849" s="4"/>
      <c r="R849" s="4"/>
      <c r="S849" s="4"/>
      <c r="T849" s="4"/>
    </row>
    <row r="850" spans="5:20" s="1" customFormat="1" x14ac:dyDescent="0.2">
      <c r="E850" s="2"/>
      <c r="F850" s="2"/>
      <c r="G850" s="86"/>
      <c r="H850" s="3"/>
      <c r="J850" s="138"/>
      <c r="Q850" s="4"/>
      <c r="R850" s="4"/>
      <c r="S850" s="4"/>
      <c r="T850" s="4"/>
    </row>
    <row r="851" spans="5:20" s="1" customFormat="1" x14ac:dyDescent="0.2">
      <c r="E851" s="2"/>
      <c r="F851" s="2"/>
      <c r="G851" s="86"/>
      <c r="H851" s="3"/>
      <c r="J851" s="138"/>
      <c r="Q851" s="4"/>
      <c r="R851" s="4"/>
      <c r="S851" s="4"/>
      <c r="T851" s="4"/>
    </row>
    <row r="852" spans="5:20" s="1" customFormat="1" x14ac:dyDescent="0.2">
      <c r="E852" s="2"/>
      <c r="F852" s="2"/>
      <c r="G852" s="86"/>
      <c r="H852" s="3"/>
      <c r="J852" s="138"/>
      <c r="Q852" s="4"/>
      <c r="R852" s="4"/>
      <c r="S852" s="4"/>
      <c r="T852" s="4"/>
    </row>
    <row r="853" spans="5:20" s="1" customFormat="1" x14ac:dyDescent="0.2">
      <c r="E853" s="2"/>
      <c r="F853" s="2"/>
      <c r="G853" s="86"/>
      <c r="H853" s="3"/>
      <c r="J853" s="138"/>
      <c r="Q853" s="4"/>
      <c r="R853" s="4"/>
      <c r="S853" s="4"/>
      <c r="T853" s="4"/>
    </row>
    <row r="854" spans="5:20" s="1" customFormat="1" x14ac:dyDescent="0.2">
      <c r="E854" s="2"/>
      <c r="F854" s="2"/>
      <c r="G854" s="86"/>
      <c r="H854" s="3"/>
      <c r="J854" s="138"/>
      <c r="Q854" s="4"/>
      <c r="R854" s="4"/>
      <c r="S854" s="4"/>
      <c r="T854" s="4"/>
    </row>
    <row r="855" spans="5:20" s="1" customFormat="1" x14ac:dyDescent="0.2">
      <c r="E855" s="2"/>
      <c r="F855" s="2"/>
      <c r="G855" s="86"/>
      <c r="H855" s="3"/>
      <c r="J855" s="138"/>
      <c r="Q855" s="4"/>
      <c r="R855" s="4"/>
      <c r="S855" s="4"/>
      <c r="T855" s="4"/>
    </row>
    <row r="856" spans="5:20" s="1" customFormat="1" x14ac:dyDescent="0.2">
      <c r="E856" s="2"/>
      <c r="F856" s="2"/>
      <c r="G856" s="86"/>
      <c r="H856" s="3"/>
      <c r="J856" s="138"/>
      <c r="Q856" s="4"/>
      <c r="R856" s="4"/>
      <c r="S856" s="4"/>
      <c r="T856" s="4"/>
    </row>
    <row r="857" spans="5:20" s="1" customFormat="1" x14ac:dyDescent="0.2">
      <c r="E857" s="2"/>
      <c r="F857" s="2"/>
      <c r="G857" s="86"/>
      <c r="H857" s="3"/>
      <c r="J857" s="138"/>
      <c r="Q857" s="4"/>
      <c r="R857" s="4"/>
      <c r="S857" s="4"/>
      <c r="T857" s="4"/>
    </row>
    <row r="858" spans="5:20" s="1" customFormat="1" x14ac:dyDescent="0.2">
      <c r="E858" s="2"/>
      <c r="F858" s="2"/>
      <c r="G858" s="86"/>
      <c r="H858" s="3"/>
      <c r="J858" s="138"/>
      <c r="Q858" s="4"/>
      <c r="R858" s="4"/>
      <c r="S858" s="4"/>
      <c r="T858" s="4"/>
    </row>
    <row r="859" spans="5:20" s="1" customFormat="1" x14ac:dyDescent="0.2">
      <c r="E859" s="2"/>
      <c r="F859" s="2"/>
      <c r="G859" s="86"/>
      <c r="H859" s="3"/>
      <c r="J859" s="138"/>
      <c r="Q859" s="4"/>
      <c r="R859" s="4"/>
      <c r="S859" s="4"/>
      <c r="T859" s="4"/>
    </row>
    <row r="860" spans="5:20" s="1" customFormat="1" x14ac:dyDescent="0.2">
      <c r="E860" s="2"/>
      <c r="F860" s="2"/>
      <c r="G860" s="86"/>
      <c r="H860" s="3"/>
      <c r="J860" s="138"/>
      <c r="Q860" s="4"/>
      <c r="R860" s="4"/>
      <c r="S860" s="4"/>
      <c r="T860" s="4"/>
    </row>
    <row r="861" spans="5:20" s="1" customFormat="1" x14ac:dyDescent="0.2">
      <c r="E861" s="2"/>
      <c r="F861" s="2"/>
      <c r="G861" s="86"/>
      <c r="H861" s="3"/>
      <c r="J861" s="138"/>
      <c r="Q861" s="4"/>
      <c r="R861" s="4"/>
      <c r="S861" s="4"/>
      <c r="T861" s="4"/>
    </row>
    <row r="862" spans="5:20" s="1" customFormat="1" x14ac:dyDescent="0.2">
      <c r="E862" s="2"/>
      <c r="F862" s="2"/>
      <c r="G862" s="86"/>
      <c r="H862" s="3"/>
      <c r="J862" s="138"/>
      <c r="Q862" s="4"/>
      <c r="R862" s="4"/>
      <c r="S862" s="4"/>
      <c r="T862" s="4"/>
    </row>
    <row r="863" spans="5:20" s="1" customFormat="1" x14ac:dyDescent="0.2">
      <c r="E863" s="2"/>
      <c r="F863" s="2"/>
      <c r="G863" s="86"/>
      <c r="H863" s="3"/>
      <c r="J863" s="138"/>
      <c r="Q863" s="4"/>
      <c r="R863" s="4"/>
      <c r="S863" s="4"/>
      <c r="T863" s="4"/>
    </row>
    <row r="864" spans="5:20" s="1" customFormat="1" x14ac:dyDescent="0.2">
      <c r="E864" s="2"/>
      <c r="F864" s="2"/>
      <c r="G864" s="86"/>
      <c r="H864" s="3"/>
      <c r="J864" s="138"/>
      <c r="Q864" s="4"/>
      <c r="R864" s="4"/>
      <c r="S864" s="4"/>
      <c r="T864" s="4"/>
    </row>
    <row r="865" spans="5:20" s="1" customFormat="1" x14ac:dyDescent="0.2">
      <c r="E865" s="2"/>
      <c r="F865" s="2"/>
      <c r="G865" s="86"/>
      <c r="H865" s="3"/>
      <c r="J865" s="138"/>
      <c r="Q865" s="4"/>
      <c r="R865" s="4"/>
      <c r="S865" s="4"/>
      <c r="T865" s="4"/>
    </row>
    <row r="866" spans="5:20" s="1" customFormat="1" x14ac:dyDescent="0.2">
      <c r="E866" s="2"/>
      <c r="F866" s="2"/>
      <c r="G866" s="86"/>
      <c r="H866" s="3"/>
      <c r="J866" s="138"/>
      <c r="Q866" s="4"/>
      <c r="R866" s="4"/>
      <c r="S866" s="4"/>
      <c r="T866" s="4"/>
    </row>
    <row r="867" spans="5:20" s="1" customFormat="1" x14ac:dyDescent="0.2">
      <c r="E867" s="2"/>
      <c r="F867" s="2"/>
      <c r="G867" s="86"/>
      <c r="H867" s="3"/>
      <c r="J867" s="138"/>
      <c r="Q867" s="4"/>
      <c r="R867" s="4"/>
      <c r="S867" s="4"/>
      <c r="T867" s="4"/>
    </row>
    <row r="868" spans="5:20" s="1" customFormat="1" x14ac:dyDescent="0.2">
      <c r="E868" s="2"/>
      <c r="F868" s="2"/>
      <c r="G868" s="86"/>
      <c r="H868" s="3"/>
      <c r="J868" s="138"/>
      <c r="Q868" s="4"/>
      <c r="R868" s="4"/>
      <c r="S868" s="4"/>
      <c r="T868" s="4"/>
    </row>
    <row r="869" spans="5:20" s="1" customFormat="1" x14ac:dyDescent="0.2">
      <c r="E869" s="2"/>
      <c r="F869" s="2"/>
      <c r="G869" s="86"/>
      <c r="H869" s="3"/>
      <c r="J869" s="138"/>
      <c r="Q869" s="4"/>
      <c r="R869" s="4"/>
      <c r="S869" s="4"/>
      <c r="T869" s="4"/>
    </row>
    <row r="870" spans="5:20" s="1" customFormat="1" x14ac:dyDescent="0.2">
      <c r="E870" s="2"/>
      <c r="F870" s="2"/>
      <c r="G870" s="86"/>
      <c r="H870" s="3"/>
      <c r="J870" s="138"/>
      <c r="Q870" s="4"/>
      <c r="R870" s="4"/>
      <c r="S870" s="4"/>
      <c r="T870" s="4"/>
    </row>
    <row r="871" spans="5:20" s="1" customFormat="1" x14ac:dyDescent="0.2">
      <c r="E871" s="2"/>
      <c r="F871" s="2"/>
      <c r="G871" s="86"/>
      <c r="H871" s="3"/>
      <c r="J871" s="138"/>
      <c r="Q871" s="4"/>
      <c r="R871" s="4"/>
      <c r="S871" s="4"/>
      <c r="T871" s="4"/>
    </row>
    <row r="872" spans="5:20" s="1" customFormat="1" x14ac:dyDescent="0.2">
      <c r="E872" s="2"/>
      <c r="F872" s="2"/>
      <c r="G872" s="86"/>
      <c r="H872" s="3"/>
      <c r="J872" s="138"/>
      <c r="Q872" s="4"/>
      <c r="R872" s="4"/>
      <c r="S872" s="4"/>
      <c r="T872" s="4"/>
    </row>
    <row r="873" spans="5:20" s="1" customFormat="1" x14ac:dyDescent="0.2">
      <c r="E873" s="2"/>
      <c r="F873" s="2"/>
      <c r="G873" s="86"/>
      <c r="H873" s="3"/>
      <c r="J873" s="138"/>
      <c r="Q873" s="4"/>
      <c r="R873" s="4"/>
      <c r="S873" s="4"/>
      <c r="T873" s="4"/>
    </row>
    <row r="874" spans="5:20" s="1" customFormat="1" x14ac:dyDescent="0.2">
      <c r="E874" s="2"/>
      <c r="F874" s="2"/>
      <c r="G874" s="86"/>
      <c r="H874" s="3"/>
      <c r="J874" s="138"/>
      <c r="Q874" s="4"/>
      <c r="R874" s="4"/>
      <c r="S874" s="4"/>
      <c r="T874" s="4"/>
    </row>
    <row r="875" spans="5:20" s="1" customFormat="1" x14ac:dyDescent="0.2">
      <c r="E875" s="2"/>
      <c r="F875" s="2"/>
      <c r="G875" s="86"/>
      <c r="H875" s="3"/>
      <c r="J875" s="138"/>
      <c r="Q875" s="4"/>
      <c r="R875" s="4"/>
      <c r="S875" s="4"/>
      <c r="T875" s="4"/>
    </row>
    <row r="876" spans="5:20" s="1" customFormat="1" x14ac:dyDescent="0.2">
      <c r="E876" s="2"/>
      <c r="F876" s="2"/>
      <c r="G876" s="86"/>
      <c r="H876" s="3"/>
      <c r="J876" s="138"/>
      <c r="Q876" s="4"/>
      <c r="R876" s="4"/>
      <c r="S876" s="4"/>
      <c r="T876" s="4"/>
    </row>
    <row r="877" spans="5:20" s="1" customFormat="1" x14ac:dyDescent="0.2">
      <c r="E877" s="2"/>
      <c r="F877" s="2"/>
      <c r="G877" s="86"/>
      <c r="H877" s="3"/>
      <c r="J877" s="138"/>
      <c r="Q877" s="4"/>
      <c r="R877" s="4"/>
      <c r="S877" s="4"/>
      <c r="T877" s="4"/>
    </row>
    <row r="878" spans="5:20" s="1" customFormat="1" x14ac:dyDescent="0.2">
      <c r="E878" s="2"/>
      <c r="F878" s="2"/>
      <c r="G878" s="86"/>
      <c r="H878" s="3"/>
      <c r="J878" s="138"/>
      <c r="Q878" s="4"/>
      <c r="R878" s="4"/>
      <c r="S878" s="4"/>
      <c r="T878" s="4"/>
    </row>
    <row r="879" spans="5:20" s="1" customFormat="1" x14ac:dyDescent="0.2">
      <c r="E879" s="2"/>
      <c r="F879" s="2"/>
      <c r="G879" s="86"/>
      <c r="H879" s="3"/>
      <c r="J879" s="138"/>
      <c r="Q879" s="4"/>
      <c r="R879" s="4"/>
      <c r="S879" s="4"/>
      <c r="T879" s="4"/>
    </row>
    <row r="880" spans="5:20" s="1" customFormat="1" x14ac:dyDescent="0.2">
      <c r="E880" s="2"/>
      <c r="F880" s="2"/>
      <c r="G880" s="86"/>
      <c r="H880" s="3"/>
      <c r="J880" s="138"/>
      <c r="Q880" s="4"/>
      <c r="R880" s="4"/>
      <c r="S880" s="4"/>
      <c r="T880" s="4"/>
    </row>
    <row r="881" spans="5:20" s="1" customFormat="1" x14ac:dyDescent="0.2">
      <c r="E881" s="2"/>
      <c r="F881" s="2"/>
      <c r="G881" s="86"/>
      <c r="H881" s="3"/>
      <c r="J881" s="138"/>
      <c r="Q881" s="4"/>
      <c r="R881" s="4"/>
      <c r="S881" s="4"/>
      <c r="T881" s="4"/>
    </row>
    <row r="882" spans="5:20" s="1" customFormat="1" x14ac:dyDescent="0.2">
      <c r="E882" s="2"/>
      <c r="F882" s="2"/>
      <c r="G882" s="86"/>
      <c r="H882" s="3"/>
      <c r="J882" s="138"/>
      <c r="Q882" s="4"/>
      <c r="R882" s="4"/>
      <c r="S882" s="4"/>
      <c r="T882" s="4"/>
    </row>
    <row r="883" spans="5:20" s="1" customFormat="1" x14ac:dyDescent="0.2">
      <c r="E883" s="2"/>
      <c r="F883" s="2"/>
      <c r="G883" s="86"/>
      <c r="H883" s="3"/>
      <c r="J883" s="138"/>
      <c r="Q883" s="4"/>
      <c r="R883" s="4"/>
      <c r="S883" s="4"/>
      <c r="T883" s="4"/>
    </row>
    <row r="884" spans="5:20" s="1" customFormat="1" x14ac:dyDescent="0.2">
      <c r="E884" s="2"/>
      <c r="F884" s="2"/>
      <c r="G884" s="86"/>
      <c r="H884" s="3"/>
      <c r="J884" s="138"/>
      <c r="Q884" s="4"/>
      <c r="R884" s="4"/>
      <c r="S884" s="4"/>
      <c r="T884" s="4"/>
    </row>
    <row r="885" spans="5:20" s="1" customFormat="1" x14ac:dyDescent="0.2">
      <c r="E885" s="2"/>
      <c r="F885" s="2"/>
      <c r="G885" s="86"/>
      <c r="H885" s="3"/>
      <c r="J885" s="138"/>
      <c r="Q885" s="4"/>
      <c r="R885" s="4"/>
      <c r="S885" s="4"/>
      <c r="T885" s="4"/>
    </row>
    <row r="886" spans="5:20" s="1" customFormat="1" x14ac:dyDescent="0.2">
      <c r="E886" s="2"/>
      <c r="F886" s="2"/>
      <c r="G886" s="86"/>
      <c r="H886" s="3"/>
      <c r="J886" s="138"/>
      <c r="Q886" s="4"/>
      <c r="R886" s="4"/>
      <c r="S886" s="4"/>
      <c r="T886" s="4"/>
    </row>
    <row r="887" spans="5:20" s="1" customFormat="1" x14ac:dyDescent="0.2">
      <c r="E887" s="2"/>
      <c r="F887" s="2"/>
      <c r="G887" s="86"/>
      <c r="H887" s="3"/>
      <c r="J887" s="138"/>
      <c r="Q887" s="4"/>
      <c r="R887" s="4"/>
      <c r="S887" s="4"/>
      <c r="T887" s="4"/>
    </row>
    <row r="888" spans="5:20" s="1" customFormat="1" x14ac:dyDescent="0.2">
      <c r="E888" s="2"/>
      <c r="F888" s="2"/>
      <c r="G888" s="86"/>
      <c r="H888" s="3"/>
      <c r="J888" s="138"/>
      <c r="Q888" s="4"/>
      <c r="R888" s="4"/>
      <c r="S888" s="4"/>
      <c r="T888" s="4"/>
    </row>
    <row r="889" spans="5:20" s="1" customFormat="1" x14ac:dyDescent="0.2">
      <c r="E889" s="2"/>
      <c r="F889" s="2"/>
      <c r="G889" s="86"/>
      <c r="H889" s="3"/>
      <c r="J889" s="138"/>
      <c r="Q889" s="4"/>
      <c r="R889" s="4"/>
      <c r="S889" s="4"/>
      <c r="T889" s="4"/>
    </row>
    <row r="890" spans="5:20" s="1" customFormat="1" x14ac:dyDescent="0.2">
      <c r="E890" s="2"/>
      <c r="F890" s="2"/>
      <c r="G890" s="86"/>
      <c r="H890" s="3"/>
      <c r="J890" s="138"/>
      <c r="Q890" s="4"/>
      <c r="R890" s="4"/>
      <c r="S890" s="4"/>
      <c r="T890" s="4"/>
    </row>
    <row r="891" spans="5:20" s="1" customFormat="1" x14ac:dyDescent="0.2">
      <c r="E891" s="2"/>
      <c r="F891" s="2"/>
      <c r="G891" s="86"/>
      <c r="H891" s="3"/>
      <c r="J891" s="138"/>
      <c r="Q891" s="4"/>
      <c r="R891" s="4"/>
      <c r="S891" s="4"/>
      <c r="T891" s="4"/>
    </row>
    <row r="892" spans="5:20" s="1" customFormat="1" x14ac:dyDescent="0.2">
      <c r="E892" s="2"/>
      <c r="F892" s="2"/>
      <c r="G892" s="86"/>
      <c r="H892" s="3"/>
      <c r="J892" s="138"/>
      <c r="Q892" s="4"/>
      <c r="R892" s="4"/>
      <c r="S892" s="4"/>
      <c r="T892" s="4"/>
    </row>
    <row r="893" spans="5:20" s="1" customFormat="1" x14ac:dyDescent="0.2">
      <c r="E893" s="2"/>
      <c r="F893" s="2"/>
      <c r="G893" s="86"/>
      <c r="H893" s="3"/>
      <c r="J893" s="138"/>
      <c r="Q893" s="4"/>
      <c r="R893" s="4"/>
      <c r="S893" s="4"/>
      <c r="T893" s="4"/>
    </row>
    <row r="894" spans="5:20" s="1" customFormat="1" x14ac:dyDescent="0.2">
      <c r="E894" s="2"/>
      <c r="F894" s="2"/>
      <c r="G894" s="86"/>
      <c r="H894" s="3"/>
      <c r="J894" s="138"/>
      <c r="Q894" s="4"/>
      <c r="R894" s="4"/>
      <c r="S894" s="4"/>
      <c r="T894" s="4"/>
    </row>
    <row r="895" spans="5:20" s="1" customFormat="1" x14ac:dyDescent="0.2">
      <c r="E895" s="2"/>
      <c r="F895" s="2"/>
      <c r="G895" s="86"/>
      <c r="H895" s="3"/>
      <c r="J895" s="138"/>
      <c r="Q895" s="4"/>
      <c r="R895" s="4"/>
      <c r="S895" s="4"/>
      <c r="T895" s="4"/>
    </row>
    <row r="896" spans="5:20" s="1" customFormat="1" x14ac:dyDescent="0.2">
      <c r="E896" s="2"/>
      <c r="F896" s="2"/>
      <c r="G896" s="86"/>
      <c r="H896" s="3"/>
      <c r="J896" s="138"/>
      <c r="Q896" s="4"/>
      <c r="R896" s="4"/>
      <c r="S896" s="4"/>
      <c r="T896" s="4"/>
    </row>
    <row r="897" spans="5:20" s="1" customFormat="1" x14ac:dyDescent="0.2">
      <c r="E897" s="2"/>
      <c r="F897" s="2"/>
      <c r="G897" s="86"/>
      <c r="H897" s="3"/>
      <c r="J897" s="138"/>
      <c r="Q897" s="4"/>
      <c r="R897" s="4"/>
      <c r="S897" s="4"/>
      <c r="T897" s="4"/>
    </row>
    <row r="898" spans="5:20" s="1" customFormat="1" x14ac:dyDescent="0.2">
      <c r="E898" s="2"/>
      <c r="F898" s="2"/>
      <c r="G898" s="86"/>
      <c r="H898" s="3"/>
      <c r="J898" s="138"/>
      <c r="Q898" s="4"/>
      <c r="R898" s="4"/>
      <c r="S898" s="4"/>
      <c r="T898" s="4"/>
    </row>
    <row r="899" spans="5:20" s="1" customFormat="1" x14ac:dyDescent="0.2">
      <c r="E899" s="2"/>
      <c r="F899" s="2"/>
      <c r="G899" s="86"/>
      <c r="H899" s="3"/>
      <c r="J899" s="138"/>
      <c r="Q899" s="4"/>
      <c r="R899" s="4"/>
      <c r="S899" s="4"/>
      <c r="T899" s="4"/>
    </row>
    <row r="900" spans="5:20" s="1" customFormat="1" x14ac:dyDescent="0.2">
      <c r="E900" s="2"/>
      <c r="F900" s="2"/>
      <c r="G900" s="86"/>
      <c r="H900" s="3"/>
      <c r="J900" s="138"/>
      <c r="Q900" s="4"/>
      <c r="R900" s="4"/>
      <c r="S900" s="4"/>
      <c r="T900" s="4"/>
    </row>
    <row r="901" spans="5:20" s="1" customFormat="1" x14ac:dyDescent="0.2">
      <c r="E901" s="2"/>
      <c r="F901" s="2"/>
      <c r="G901" s="86"/>
      <c r="H901" s="3"/>
      <c r="J901" s="138"/>
      <c r="Q901" s="4"/>
      <c r="R901" s="4"/>
      <c r="S901" s="4"/>
      <c r="T901" s="4"/>
    </row>
    <row r="902" spans="5:20" s="1" customFormat="1" x14ac:dyDescent="0.2">
      <c r="E902" s="2"/>
      <c r="F902" s="2"/>
      <c r="G902" s="86"/>
      <c r="H902" s="3"/>
      <c r="J902" s="138"/>
      <c r="Q902" s="4"/>
      <c r="R902" s="4"/>
      <c r="S902" s="4"/>
      <c r="T902" s="4"/>
    </row>
    <row r="903" spans="5:20" s="1" customFormat="1" x14ac:dyDescent="0.2">
      <c r="E903" s="2"/>
      <c r="F903" s="2"/>
      <c r="G903" s="86"/>
      <c r="H903" s="3"/>
      <c r="J903" s="138"/>
      <c r="Q903" s="4"/>
      <c r="R903" s="4"/>
      <c r="S903" s="4"/>
      <c r="T903" s="4"/>
    </row>
    <row r="904" spans="5:20" s="1" customFormat="1" x14ac:dyDescent="0.2">
      <c r="E904" s="2"/>
      <c r="F904" s="2"/>
      <c r="G904" s="86"/>
      <c r="H904" s="3"/>
      <c r="J904" s="138"/>
      <c r="Q904" s="4"/>
      <c r="R904" s="4"/>
      <c r="S904" s="4"/>
      <c r="T904" s="4"/>
    </row>
    <row r="905" spans="5:20" s="1" customFormat="1" x14ac:dyDescent="0.2">
      <c r="E905" s="2"/>
      <c r="F905" s="2"/>
      <c r="G905" s="86"/>
      <c r="H905" s="3"/>
      <c r="J905" s="138"/>
      <c r="Q905" s="4"/>
      <c r="R905" s="4"/>
      <c r="S905" s="4"/>
      <c r="T905" s="4"/>
    </row>
    <row r="906" spans="5:20" s="1" customFormat="1" x14ac:dyDescent="0.2">
      <c r="E906" s="2"/>
      <c r="F906" s="2"/>
      <c r="G906" s="86"/>
      <c r="H906" s="3"/>
      <c r="J906" s="138"/>
      <c r="Q906" s="4"/>
      <c r="R906" s="4"/>
      <c r="S906" s="4"/>
      <c r="T906" s="4"/>
    </row>
    <row r="907" spans="5:20" s="1" customFormat="1" x14ac:dyDescent="0.2">
      <c r="E907" s="2"/>
      <c r="F907" s="2"/>
      <c r="G907" s="86"/>
      <c r="H907" s="3"/>
      <c r="J907" s="138"/>
      <c r="Q907" s="4"/>
      <c r="R907" s="4"/>
      <c r="S907" s="4"/>
      <c r="T907" s="4"/>
    </row>
    <row r="908" spans="5:20" s="1" customFormat="1" x14ac:dyDescent="0.2">
      <c r="E908" s="2"/>
      <c r="F908" s="2"/>
      <c r="G908" s="86"/>
      <c r="H908" s="3"/>
      <c r="J908" s="138"/>
      <c r="Q908" s="4"/>
      <c r="R908" s="4"/>
      <c r="S908" s="4"/>
      <c r="T908" s="4"/>
    </row>
    <row r="909" spans="5:20" s="1" customFormat="1" x14ac:dyDescent="0.2">
      <c r="E909" s="2"/>
      <c r="F909" s="2"/>
      <c r="G909" s="86"/>
      <c r="H909" s="3"/>
      <c r="J909" s="138"/>
      <c r="Q909" s="4"/>
      <c r="R909" s="4"/>
      <c r="S909" s="4"/>
      <c r="T909" s="4"/>
    </row>
    <row r="910" spans="5:20" s="1" customFormat="1" x14ac:dyDescent="0.2">
      <c r="E910" s="2"/>
      <c r="F910" s="2"/>
      <c r="G910" s="86"/>
      <c r="H910" s="3"/>
      <c r="J910" s="138"/>
      <c r="Q910" s="4"/>
      <c r="R910" s="4"/>
      <c r="S910" s="4"/>
      <c r="T910" s="4"/>
    </row>
    <row r="911" spans="5:20" s="1" customFormat="1" x14ac:dyDescent="0.2">
      <c r="E911" s="2"/>
      <c r="F911" s="2"/>
      <c r="G911" s="86"/>
      <c r="H911" s="3"/>
      <c r="J911" s="138"/>
      <c r="Q911" s="4"/>
      <c r="R911" s="4"/>
      <c r="S911" s="4"/>
      <c r="T911" s="4"/>
    </row>
    <row r="912" spans="5:20" s="1" customFormat="1" x14ac:dyDescent="0.2">
      <c r="E912" s="2"/>
      <c r="F912" s="2"/>
      <c r="G912" s="86"/>
      <c r="H912" s="3"/>
      <c r="J912" s="138"/>
      <c r="Q912" s="4"/>
      <c r="R912" s="4"/>
      <c r="S912" s="4"/>
      <c r="T912" s="4"/>
    </row>
    <row r="913" spans="5:20" s="1" customFormat="1" x14ac:dyDescent="0.2">
      <c r="E913" s="2"/>
      <c r="F913" s="2"/>
      <c r="G913" s="86"/>
      <c r="H913" s="3"/>
      <c r="J913" s="138"/>
      <c r="Q913" s="4"/>
      <c r="R913" s="4"/>
      <c r="S913" s="4"/>
      <c r="T913" s="4"/>
    </row>
    <row r="914" spans="5:20" s="1" customFormat="1" x14ac:dyDescent="0.2">
      <c r="E914" s="2"/>
      <c r="F914" s="2"/>
      <c r="G914" s="86"/>
      <c r="H914" s="3"/>
      <c r="J914" s="138"/>
      <c r="Q914" s="4"/>
      <c r="R914" s="4"/>
      <c r="S914" s="4"/>
      <c r="T914" s="4"/>
    </row>
    <row r="915" spans="5:20" s="1" customFormat="1" x14ac:dyDescent="0.2">
      <c r="E915" s="2"/>
      <c r="F915" s="2"/>
      <c r="G915" s="86"/>
      <c r="H915" s="3"/>
      <c r="J915" s="138"/>
      <c r="Q915" s="4"/>
      <c r="R915" s="4"/>
      <c r="S915" s="4"/>
      <c r="T915" s="4"/>
    </row>
    <row r="916" spans="5:20" s="1" customFormat="1" x14ac:dyDescent="0.2">
      <c r="E916" s="2"/>
      <c r="F916" s="2"/>
      <c r="G916" s="86"/>
      <c r="H916" s="3"/>
      <c r="J916" s="138"/>
      <c r="Q916" s="4"/>
      <c r="R916" s="4"/>
      <c r="S916" s="4"/>
      <c r="T916" s="4"/>
    </row>
    <row r="917" spans="5:20" s="1" customFormat="1" x14ac:dyDescent="0.2">
      <c r="E917" s="2"/>
      <c r="F917" s="2"/>
      <c r="G917" s="86"/>
      <c r="H917" s="3"/>
      <c r="J917" s="138"/>
      <c r="Q917" s="4"/>
      <c r="R917" s="4"/>
      <c r="S917" s="4"/>
      <c r="T917" s="4"/>
    </row>
    <row r="918" spans="5:20" s="1" customFormat="1" x14ac:dyDescent="0.2">
      <c r="E918" s="2"/>
      <c r="F918" s="2"/>
      <c r="G918" s="86"/>
      <c r="H918" s="3"/>
      <c r="J918" s="138"/>
      <c r="Q918" s="4"/>
      <c r="R918" s="4"/>
      <c r="S918" s="4"/>
      <c r="T918" s="4"/>
    </row>
    <row r="919" spans="5:20" s="1" customFormat="1" x14ac:dyDescent="0.2">
      <c r="E919" s="2"/>
      <c r="F919" s="2"/>
      <c r="G919" s="86"/>
      <c r="H919" s="3"/>
      <c r="J919" s="138"/>
      <c r="Q919" s="4"/>
      <c r="R919" s="4"/>
      <c r="S919" s="4"/>
      <c r="T919" s="4"/>
    </row>
    <row r="920" spans="5:20" s="1" customFormat="1" x14ac:dyDescent="0.2">
      <c r="E920" s="2"/>
      <c r="F920" s="2"/>
      <c r="G920" s="86"/>
      <c r="H920" s="3"/>
      <c r="J920" s="138"/>
      <c r="Q920" s="4"/>
      <c r="R920" s="4"/>
      <c r="S920" s="4"/>
      <c r="T920" s="4"/>
    </row>
    <row r="921" spans="5:20" s="1" customFormat="1" x14ac:dyDescent="0.2">
      <c r="E921" s="2"/>
      <c r="F921" s="2"/>
      <c r="G921" s="86"/>
      <c r="H921" s="3"/>
      <c r="J921" s="138"/>
      <c r="Q921" s="4"/>
      <c r="R921" s="4"/>
      <c r="S921" s="4"/>
      <c r="T921" s="4"/>
    </row>
    <row r="922" spans="5:20" s="1" customFormat="1" x14ac:dyDescent="0.2">
      <c r="E922" s="2"/>
      <c r="F922" s="2"/>
      <c r="G922" s="86"/>
      <c r="H922" s="3"/>
      <c r="J922" s="138"/>
      <c r="Q922" s="4"/>
      <c r="R922" s="4"/>
      <c r="S922" s="4"/>
      <c r="T922" s="4"/>
    </row>
    <row r="923" spans="5:20" s="1" customFormat="1" x14ac:dyDescent="0.2">
      <c r="E923" s="2"/>
      <c r="F923" s="2"/>
      <c r="G923" s="86"/>
      <c r="H923" s="3"/>
      <c r="J923" s="138"/>
      <c r="Q923" s="4"/>
      <c r="R923" s="4"/>
      <c r="S923" s="4"/>
      <c r="T923" s="4"/>
    </row>
    <row r="924" spans="5:20" s="1" customFormat="1" x14ac:dyDescent="0.2">
      <c r="E924" s="2"/>
      <c r="F924" s="2"/>
      <c r="G924" s="86"/>
      <c r="H924" s="3"/>
      <c r="J924" s="138"/>
      <c r="Q924" s="4"/>
      <c r="R924" s="4"/>
      <c r="S924" s="4"/>
      <c r="T924" s="4"/>
    </row>
    <row r="925" spans="5:20" s="1" customFormat="1" x14ac:dyDescent="0.2">
      <c r="E925" s="2"/>
      <c r="F925" s="2"/>
      <c r="G925" s="86"/>
      <c r="H925" s="3"/>
      <c r="J925" s="138"/>
      <c r="Q925" s="4"/>
      <c r="R925" s="4"/>
      <c r="S925" s="4"/>
      <c r="T925" s="4"/>
    </row>
    <row r="926" spans="5:20" s="1" customFormat="1" x14ac:dyDescent="0.2">
      <c r="E926" s="2"/>
      <c r="F926" s="2"/>
      <c r="G926" s="86"/>
      <c r="H926" s="3"/>
      <c r="J926" s="138"/>
      <c r="Q926" s="4"/>
      <c r="R926" s="4"/>
      <c r="S926" s="4"/>
      <c r="T926" s="4"/>
    </row>
    <row r="927" spans="5:20" s="1" customFormat="1" x14ac:dyDescent="0.2">
      <c r="E927" s="2"/>
      <c r="F927" s="2"/>
      <c r="G927" s="86"/>
      <c r="H927" s="3"/>
      <c r="J927" s="138"/>
      <c r="Q927" s="4"/>
      <c r="R927" s="4"/>
      <c r="S927" s="4"/>
      <c r="T927" s="4"/>
    </row>
    <row r="928" spans="5:20" s="1" customFormat="1" x14ac:dyDescent="0.2">
      <c r="E928" s="2"/>
      <c r="F928" s="2"/>
      <c r="G928" s="86"/>
      <c r="H928" s="3"/>
      <c r="J928" s="138"/>
      <c r="Q928" s="4"/>
      <c r="R928" s="4"/>
      <c r="S928" s="4"/>
      <c r="T928" s="4"/>
    </row>
    <row r="929" spans="5:20" s="1" customFormat="1" x14ac:dyDescent="0.2">
      <c r="E929" s="2"/>
      <c r="F929" s="2"/>
      <c r="G929" s="86"/>
      <c r="H929" s="3"/>
      <c r="J929" s="138"/>
      <c r="Q929" s="4"/>
      <c r="R929" s="4"/>
      <c r="S929" s="4"/>
      <c r="T929" s="4"/>
    </row>
    <row r="930" spans="5:20" s="1" customFormat="1" x14ac:dyDescent="0.2">
      <c r="E930" s="2"/>
      <c r="F930" s="2"/>
      <c r="G930" s="86"/>
      <c r="H930" s="3"/>
      <c r="J930" s="138"/>
      <c r="Q930" s="4"/>
      <c r="R930" s="4"/>
      <c r="S930" s="4"/>
      <c r="T930" s="4"/>
    </row>
    <row r="931" spans="5:20" s="1" customFormat="1" x14ac:dyDescent="0.2">
      <c r="E931" s="2"/>
      <c r="F931" s="2"/>
      <c r="G931" s="86"/>
      <c r="H931" s="3"/>
      <c r="J931" s="138"/>
      <c r="Q931" s="4"/>
      <c r="R931" s="4"/>
      <c r="S931" s="4"/>
      <c r="T931" s="4"/>
    </row>
    <row r="932" spans="5:20" s="1" customFormat="1" x14ac:dyDescent="0.2">
      <c r="E932" s="2"/>
      <c r="F932" s="2"/>
      <c r="G932" s="86"/>
      <c r="H932" s="3"/>
      <c r="J932" s="138"/>
      <c r="Q932" s="4"/>
      <c r="R932" s="4"/>
      <c r="S932" s="4"/>
      <c r="T932" s="4"/>
    </row>
    <row r="933" spans="5:20" s="1" customFormat="1" x14ac:dyDescent="0.2">
      <c r="E933" s="2"/>
      <c r="F933" s="2"/>
      <c r="G933" s="86"/>
      <c r="H933" s="3"/>
      <c r="J933" s="138"/>
      <c r="Q933" s="4"/>
      <c r="R933" s="4"/>
      <c r="S933" s="4"/>
      <c r="T933" s="4"/>
    </row>
    <row r="934" spans="5:20" s="1" customFormat="1" x14ac:dyDescent="0.2">
      <c r="E934" s="2"/>
      <c r="F934" s="2"/>
      <c r="G934" s="86"/>
      <c r="H934" s="3"/>
      <c r="J934" s="138"/>
      <c r="Q934" s="4"/>
      <c r="R934" s="4"/>
      <c r="S934" s="4"/>
      <c r="T934" s="4"/>
    </row>
    <row r="935" spans="5:20" s="1" customFormat="1" x14ac:dyDescent="0.2">
      <c r="E935" s="2"/>
      <c r="F935" s="2"/>
      <c r="G935" s="86"/>
      <c r="H935" s="3"/>
      <c r="J935" s="138"/>
      <c r="Q935" s="4"/>
      <c r="R935" s="4"/>
      <c r="S935" s="4"/>
      <c r="T935" s="4"/>
    </row>
    <row r="936" spans="5:20" s="1" customFormat="1" x14ac:dyDescent="0.2">
      <c r="E936" s="2"/>
      <c r="F936" s="2"/>
      <c r="G936" s="86"/>
      <c r="H936" s="3"/>
      <c r="J936" s="138"/>
      <c r="Q936" s="4"/>
      <c r="R936" s="4"/>
      <c r="S936" s="4"/>
      <c r="T936" s="4"/>
    </row>
    <row r="937" spans="5:20" s="1" customFormat="1" x14ac:dyDescent="0.2">
      <c r="E937" s="2"/>
      <c r="F937" s="2"/>
      <c r="G937" s="86"/>
      <c r="H937" s="3"/>
      <c r="J937" s="138"/>
      <c r="Q937" s="4"/>
      <c r="R937" s="4"/>
      <c r="S937" s="4"/>
      <c r="T937" s="4"/>
    </row>
    <row r="938" spans="5:20" s="1" customFormat="1" x14ac:dyDescent="0.2">
      <c r="E938" s="2"/>
      <c r="F938" s="2"/>
      <c r="G938" s="86"/>
      <c r="H938" s="3"/>
      <c r="J938" s="138"/>
      <c r="Q938" s="4"/>
      <c r="R938" s="4"/>
      <c r="S938" s="4"/>
      <c r="T938" s="4"/>
    </row>
    <row r="939" spans="5:20" s="1" customFormat="1" x14ac:dyDescent="0.2">
      <c r="E939" s="2"/>
      <c r="F939" s="2"/>
      <c r="G939" s="86"/>
      <c r="H939" s="3"/>
      <c r="J939" s="138"/>
      <c r="Q939" s="4"/>
      <c r="R939" s="4"/>
      <c r="S939" s="4"/>
      <c r="T939" s="4"/>
    </row>
    <row r="940" spans="5:20" s="1" customFormat="1" x14ac:dyDescent="0.2">
      <c r="E940" s="2"/>
      <c r="F940" s="2"/>
      <c r="G940" s="86"/>
      <c r="H940" s="3"/>
      <c r="J940" s="138"/>
      <c r="Q940" s="4"/>
      <c r="R940" s="4"/>
      <c r="S940" s="4"/>
      <c r="T940" s="4"/>
    </row>
    <row r="941" spans="5:20" s="1" customFormat="1" x14ac:dyDescent="0.2">
      <c r="E941" s="2"/>
      <c r="F941" s="2"/>
      <c r="G941" s="86"/>
      <c r="H941" s="3"/>
      <c r="J941" s="138"/>
      <c r="Q941" s="4"/>
      <c r="R941" s="4"/>
      <c r="S941" s="4"/>
      <c r="T941" s="4"/>
    </row>
    <row r="942" spans="5:20" s="1" customFormat="1" x14ac:dyDescent="0.2">
      <c r="E942" s="2"/>
      <c r="F942" s="2"/>
      <c r="G942" s="86"/>
      <c r="H942" s="3"/>
      <c r="J942" s="138"/>
      <c r="Q942" s="4"/>
      <c r="R942" s="4"/>
      <c r="S942" s="4"/>
      <c r="T942" s="4"/>
    </row>
    <row r="943" spans="5:20" s="1" customFormat="1" x14ac:dyDescent="0.2">
      <c r="E943" s="2"/>
      <c r="F943" s="2"/>
      <c r="G943" s="86"/>
      <c r="H943" s="3"/>
      <c r="J943" s="138"/>
      <c r="Q943" s="4"/>
      <c r="R943" s="4"/>
      <c r="S943" s="4"/>
      <c r="T943" s="4"/>
    </row>
    <row r="944" spans="5:20" s="1" customFormat="1" x14ac:dyDescent="0.2">
      <c r="E944" s="2"/>
      <c r="F944" s="2"/>
      <c r="G944" s="86"/>
      <c r="H944" s="3"/>
      <c r="J944" s="138"/>
      <c r="Q944" s="4"/>
      <c r="R944" s="4"/>
      <c r="S944" s="4"/>
      <c r="T944" s="4"/>
    </row>
    <row r="945" spans="5:20" s="1" customFormat="1" x14ac:dyDescent="0.2">
      <c r="E945" s="2"/>
      <c r="F945" s="2"/>
      <c r="G945" s="86"/>
      <c r="H945" s="3"/>
      <c r="J945" s="138"/>
      <c r="Q945" s="4"/>
      <c r="R945" s="4"/>
      <c r="S945" s="4"/>
      <c r="T945" s="4"/>
    </row>
    <row r="946" spans="5:20" s="1" customFormat="1" x14ac:dyDescent="0.2">
      <c r="E946" s="2"/>
      <c r="F946" s="2"/>
      <c r="G946" s="86"/>
      <c r="H946" s="3"/>
      <c r="J946" s="138"/>
      <c r="Q946" s="4"/>
      <c r="R946" s="4"/>
      <c r="S946" s="4"/>
      <c r="T946" s="4"/>
    </row>
    <row r="947" spans="5:20" s="1" customFormat="1" x14ac:dyDescent="0.2">
      <c r="E947" s="2"/>
      <c r="F947" s="2"/>
      <c r="G947" s="86"/>
      <c r="H947" s="3"/>
      <c r="J947" s="138"/>
      <c r="Q947" s="4"/>
      <c r="R947" s="4"/>
      <c r="S947" s="4"/>
      <c r="T947" s="4"/>
    </row>
    <row r="948" spans="5:20" s="1" customFormat="1" x14ac:dyDescent="0.2">
      <c r="E948" s="2"/>
      <c r="F948" s="2"/>
      <c r="G948" s="86"/>
      <c r="H948" s="3"/>
      <c r="J948" s="138"/>
      <c r="Q948" s="4"/>
      <c r="R948" s="4"/>
      <c r="S948" s="4"/>
      <c r="T948" s="4"/>
    </row>
    <row r="949" spans="5:20" s="1" customFormat="1" x14ac:dyDescent="0.2">
      <c r="E949" s="2"/>
      <c r="F949" s="2"/>
      <c r="G949" s="86"/>
      <c r="H949" s="3"/>
      <c r="J949" s="138"/>
      <c r="Q949" s="4"/>
      <c r="R949" s="4"/>
      <c r="S949" s="4"/>
      <c r="T949" s="4"/>
    </row>
    <row r="950" spans="5:20" s="1" customFormat="1" x14ac:dyDescent="0.2">
      <c r="E950" s="2"/>
      <c r="F950" s="2"/>
      <c r="G950" s="86"/>
      <c r="H950" s="3"/>
      <c r="J950" s="138"/>
      <c r="Q950" s="4"/>
      <c r="R950" s="4"/>
      <c r="S950" s="4"/>
      <c r="T950" s="4"/>
    </row>
    <row r="951" spans="5:20" s="1" customFormat="1" x14ac:dyDescent="0.2">
      <c r="E951" s="2"/>
      <c r="F951" s="2"/>
      <c r="G951" s="86"/>
      <c r="H951" s="3"/>
      <c r="J951" s="138"/>
      <c r="Q951" s="4"/>
      <c r="R951" s="4"/>
      <c r="S951" s="4"/>
      <c r="T951" s="4"/>
    </row>
    <row r="952" spans="5:20" s="1" customFormat="1" x14ac:dyDescent="0.2">
      <c r="E952" s="2"/>
      <c r="F952" s="2"/>
      <c r="G952" s="86"/>
      <c r="H952" s="3"/>
      <c r="J952" s="138"/>
      <c r="Q952" s="4"/>
      <c r="R952" s="4"/>
      <c r="S952" s="4"/>
      <c r="T952" s="4"/>
    </row>
    <row r="953" spans="5:20" s="1" customFormat="1" x14ac:dyDescent="0.2">
      <c r="E953" s="2"/>
      <c r="F953" s="2"/>
      <c r="G953" s="86"/>
      <c r="H953" s="3"/>
      <c r="J953" s="138"/>
      <c r="Q953" s="4"/>
      <c r="R953" s="4"/>
      <c r="S953" s="4"/>
      <c r="T953" s="4"/>
    </row>
    <row r="954" spans="5:20" s="1" customFormat="1" x14ac:dyDescent="0.2">
      <c r="E954" s="2"/>
      <c r="F954" s="2"/>
      <c r="G954" s="86"/>
      <c r="H954" s="3"/>
      <c r="J954" s="138"/>
      <c r="Q954" s="4"/>
      <c r="R954" s="4"/>
      <c r="S954" s="4"/>
      <c r="T954" s="4"/>
    </row>
    <row r="955" spans="5:20" s="1" customFormat="1" x14ac:dyDescent="0.2">
      <c r="E955" s="2"/>
      <c r="F955" s="2"/>
      <c r="G955" s="86"/>
      <c r="H955" s="3"/>
      <c r="J955" s="138"/>
      <c r="Q955" s="4"/>
      <c r="R955" s="4"/>
      <c r="S955" s="4"/>
      <c r="T955" s="4"/>
    </row>
    <row r="956" spans="5:20" s="1" customFormat="1" x14ac:dyDescent="0.2">
      <c r="E956" s="2"/>
      <c r="F956" s="2"/>
      <c r="G956" s="86"/>
      <c r="H956" s="3"/>
      <c r="J956" s="138"/>
      <c r="Q956" s="4"/>
      <c r="R956" s="4"/>
      <c r="S956" s="4"/>
      <c r="T956" s="4"/>
    </row>
    <row r="957" spans="5:20" s="1" customFormat="1" x14ac:dyDescent="0.2">
      <c r="E957" s="2"/>
      <c r="F957" s="2"/>
      <c r="G957" s="86"/>
      <c r="H957" s="3"/>
      <c r="J957" s="138"/>
      <c r="Q957" s="4"/>
      <c r="R957" s="4"/>
      <c r="S957" s="4"/>
      <c r="T957" s="4"/>
    </row>
    <row r="958" spans="5:20" s="1" customFormat="1" x14ac:dyDescent="0.2">
      <c r="E958" s="2"/>
      <c r="F958" s="2"/>
      <c r="G958" s="86"/>
      <c r="H958" s="3"/>
      <c r="J958" s="138"/>
      <c r="Q958" s="4"/>
      <c r="R958" s="4"/>
      <c r="S958" s="4"/>
      <c r="T958" s="4"/>
    </row>
    <row r="959" spans="5:20" s="1" customFormat="1" x14ac:dyDescent="0.2">
      <c r="E959" s="2"/>
      <c r="F959" s="2"/>
      <c r="G959" s="86"/>
      <c r="H959" s="3"/>
      <c r="J959" s="138"/>
      <c r="Q959" s="4"/>
      <c r="R959" s="4"/>
      <c r="S959" s="4"/>
      <c r="T959" s="4"/>
    </row>
    <row r="960" spans="5:20" s="1" customFormat="1" x14ac:dyDescent="0.2">
      <c r="E960" s="2"/>
      <c r="F960" s="2"/>
      <c r="G960" s="86"/>
      <c r="H960" s="3"/>
      <c r="J960" s="138"/>
      <c r="Q960" s="4"/>
      <c r="R960" s="4"/>
      <c r="S960" s="4"/>
      <c r="T960" s="4"/>
    </row>
    <row r="961" spans="5:20" s="1" customFormat="1" x14ac:dyDescent="0.2">
      <c r="E961" s="2"/>
      <c r="F961" s="2"/>
      <c r="G961" s="86"/>
      <c r="H961" s="3"/>
      <c r="J961" s="138"/>
      <c r="Q961" s="4"/>
      <c r="R961" s="4"/>
      <c r="S961" s="4"/>
      <c r="T961" s="4"/>
    </row>
    <row r="962" spans="5:20" s="1" customFormat="1" x14ac:dyDescent="0.2">
      <c r="E962" s="2"/>
      <c r="F962" s="2"/>
      <c r="G962" s="86"/>
      <c r="H962" s="3"/>
      <c r="J962" s="138"/>
      <c r="Q962" s="4"/>
      <c r="R962" s="4"/>
      <c r="S962" s="4"/>
      <c r="T962" s="4"/>
    </row>
    <row r="963" spans="5:20" s="1" customFormat="1" x14ac:dyDescent="0.2">
      <c r="E963" s="2"/>
      <c r="F963" s="2"/>
      <c r="G963" s="86"/>
      <c r="H963" s="3"/>
      <c r="J963" s="138"/>
      <c r="Q963" s="4"/>
      <c r="R963" s="4"/>
      <c r="S963" s="4"/>
      <c r="T963" s="4"/>
    </row>
    <row r="964" spans="5:20" s="1" customFormat="1" x14ac:dyDescent="0.2">
      <c r="E964" s="2"/>
      <c r="F964" s="2"/>
      <c r="G964" s="86"/>
      <c r="H964" s="3"/>
      <c r="J964" s="138"/>
      <c r="Q964" s="4"/>
      <c r="R964" s="4"/>
      <c r="S964" s="4"/>
      <c r="T964" s="4"/>
    </row>
    <row r="965" spans="5:20" s="1" customFormat="1" x14ac:dyDescent="0.2">
      <c r="E965" s="2"/>
      <c r="F965" s="2"/>
      <c r="G965" s="86"/>
      <c r="H965" s="3"/>
      <c r="J965" s="138"/>
      <c r="Q965" s="4"/>
      <c r="R965" s="4"/>
      <c r="S965" s="4"/>
      <c r="T965" s="4"/>
    </row>
    <row r="966" spans="5:20" s="1" customFormat="1" x14ac:dyDescent="0.2">
      <c r="E966" s="2"/>
      <c r="F966" s="2"/>
      <c r="G966" s="86"/>
      <c r="H966" s="3"/>
      <c r="J966" s="138"/>
      <c r="Q966" s="4"/>
      <c r="R966" s="4"/>
      <c r="S966" s="4"/>
      <c r="T966" s="4"/>
    </row>
    <row r="967" spans="5:20" s="1" customFormat="1" x14ac:dyDescent="0.2">
      <c r="E967" s="2"/>
      <c r="F967" s="2"/>
      <c r="G967" s="86"/>
      <c r="H967" s="3"/>
      <c r="J967" s="138"/>
      <c r="Q967" s="4"/>
      <c r="R967" s="4"/>
      <c r="S967" s="4"/>
      <c r="T967" s="4"/>
    </row>
    <row r="968" spans="5:20" s="1" customFormat="1" x14ac:dyDescent="0.2">
      <c r="E968" s="2"/>
      <c r="F968" s="2"/>
      <c r="G968" s="86"/>
      <c r="H968" s="3"/>
      <c r="J968" s="138"/>
      <c r="Q968" s="4"/>
      <c r="R968" s="4"/>
      <c r="S968" s="4"/>
      <c r="T968" s="4"/>
    </row>
    <row r="969" spans="5:20" s="1" customFormat="1" x14ac:dyDescent="0.2">
      <c r="E969" s="2"/>
      <c r="F969" s="2"/>
      <c r="G969" s="86"/>
      <c r="H969" s="3"/>
      <c r="J969" s="138"/>
      <c r="Q969" s="4"/>
      <c r="R969" s="4"/>
      <c r="S969" s="4"/>
      <c r="T969" s="4"/>
    </row>
    <row r="970" spans="5:20" s="1" customFormat="1" x14ac:dyDescent="0.2">
      <c r="E970" s="2"/>
      <c r="F970" s="2"/>
      <c r="G970" s="86"/>
      <c r="H970" s="3"/>
      <c r="J970" s="138"/>
      <c r="Q970" s="4"/>
      <c r="R970" s="4"/>
      <c r="S970" s="4"/>
      <c r="T970" s="4"/>
    </row>
    <row r="971" spans="5:20" s="1" customFormat="1" x14ac:dyDescent="0.2">
      <c r="E971" s="2"/>
      <c r="F971" s="2"/>
      <c r="G971" s="86"/>
      <c r="H971" s="3"/>
      <c r="J971" s="138"/>
      <c r="Q971" s="4"/>
      <c r="R971" s="4"/>
      <c r="S971" s="4"/>
      <c r="T971" s="4"/>
    </row>
    <row r="972" spans="5:20" s="1" customFormat="1" x14ac:dyDescent="0.2">
      <c r="E972" s="2"/>
      <c r="F972" s="2"/>
      <c r="G972" s="86"/>
      <c r="H972" s="3"/>
      <c r="J972" s="138"/>
      <c r="Q972" s="4"/>
      <c r="R972" s="4"/>
      <c r="S972" s="4"/>
      <c r="T972" s="4"/>
    </row>
    <row r="973" spans="5:20" s="1" customFormat="1" x14ac:dyDescent="0.2">
      <c r="E973" s="2"/>
      <c r="F973" s="2"/>
      <c r="G973" s="86"/>
      <c r="H973" s="3"/>
      <c r="J973" s="138"/>
      <c r="Q973" s="4"/>
      <c r="R973" s="4"/>
      <c r="S973" s="4"/>
      <c r="T973" s="4"/>
    </row>
    <row r="974" spans="5:20" s="1" customFormat="1" x14ac:dyDescent="0.2">
      <c r="E974" s="2"/>
      <c r="F974" s="2"/>
      <c r="G974" s="86"/>
      <c r="H974" s="3"/>
      <c r="J974" s="138"/>
      <c r="Q974" s="4"/>
      <c r="R974" s="4"/>
      <c r="S974" s="4"/>
      <c r="T974" s="4"/>
    </row>
    <row r="975" spans="5:20" s="1" customFormat="1" x14ac:dyDescent="0.2">
      <c r="E975" s="2"/>
      <c r="F975" s="2"/>
      <c r="G975" s="86"/>
      <c r="H975" s="3"/>
      <c r="J975" s="138"/>
      <c r="Q975" s="4"/>
      <c r="R975" s="4"/>
      <c r="S975" s="4"/>
      <c r="T975" s="4"/>
    </row>
    <row r="976" spans="5:20" s="1" customFormat="1" x14ac:dyDescent="0.2">
      <c r="E976" s="2"/>
      <c r="F976" s="2"/>
      <c r="G976" s="86"/>
      <c r="H976" s="3"/>
      <c r="J976" s="138"/>
      <c r="Q976" s="4"/>
      <c r="R976" s="4"/>
      <c r="S976" s="4"/>
      <c r="T976" s="4"/>
    </row>
    <row r="977" spans="5:20" s="1" customFormat="1" x14ac:dyDescent="0.2">
      <c r="E977" s="2"/>
      <c r="F977" s="2"/>
      <c r="G977" s="86"/>
      <c r="H977" s="3"/>
      <c r="J977" s="138"/>
      <c r="Q977" s="4"/>
      <c r="R977" s="4"/>
      <c r="S977" s="4"/>
      <c r="T977" s="4"/>
    </row>
    <row r="978" spans="5:20" s="1" customFormat="1" x14ac:dyDescent="0.2">
      <c r="E978" s="2"/>
      <c r="F978" s="2"/>
      <c r="G978" s="86"/>
      <c r="H978" s="3"/>
      <c r="J978" s="138"/>
      <c r="Q978" s="4"/>
      <c r="R978" s="4"/>
      <c r="S978" s="4"/>
      <c r="T978" s="4"/>
    </row>
    <row r="979" spans="5:20" s="1" customFormat="1" x14ac:dyDescent="0.2">
      <c r="E979" s="2"/>
      <c r="F979" s="2"/>
      <c r="G979" s="86"/>
      <c r="H979" s="3"/>
      <c r="J979" s="138"/>
      <c r="Q979" s="4"/>
      <c r="R979" s="4"/>
      <c r="S979" s="4"/>
      <c r="T979" s="4"/>
    </row>
    <row r="980" spans="5:20" s="1" customFormat="1" x14ac:dyDescent="0.2">
      <c r="E980" s="2"/>
      <c r="F980" s="2"/>
      <c r="G980" s="86"/>
      <c r="H980" s="3"/>
      <c r="J980" s="138"/>
      <c r="Q980" s="4"/>
      <c r="R980" s="4"/>
      <c r="S980" s="4"/>
      <c r="T980" s="4"/>
    </row>
    <row r="981" spans="5:20" s="1" customFormat="1" x14ac:dyDescent="0.2">
      <c r="E981" s="2"/>
      <c r="F981" s="2"/>
      <c r="G981" s="86"/>
      <c r="H981" s="3"/>
      <c r="J981" s="138"/>
      <c r="Q981" s="4"/>
      <c r="R981" s="4"/>
      <c r="S981" s="4"/>
      <c r="T981" s="4"/>
    </row>
    <row r="982" spans="5:20" s="1" customFormat="1" x14ac:dyDescent="0.2">
      <c r="E982" s="2"/>
      <c r="F982" s="2"/>
      <c r="G982" s="86"/>
      <c r="H982" s="3"/>
      <c r="J982" s="138"/>
      <c r="Q982" s="4"/>
      <c r="R982" s="4"/>
      <c r="S982" s="4"/>
      <c r="T982" s="4"/>
    </row>
    <row r="983" spans="5:20" s="1" customFormat="1" x14ac:dyDescent="0.2">
      <c r="E983" s="2"/>
      <c r="F983" s="2"/>
      <c r="G983" s="86"/>
      <c r="H983" s="3"/>
      <c r="J983" s="138"/>
      <c r="Q983" s="4"/>
      <c r="R983" s="4"/>
      <c r="S983" s="4"/>
      <c r="T983" s="4"/>
    </row>
    <row r="984" spans="5:20" s="1" customFormat="1" x14ac:dyDescent="0.2">
      <c r="E984" s="2"/>
      <c r="F984" s="2"/>
      <c r="G984" s="86"/>
      <c r="H984" s="3"/>
      <c r="J984" s="138"/>
      <c r="Q984" s="4"/>
      <c r="R984" s="4"/>
      <c r="S984" s="4"/>
      <c r="T984" s="4"/>
    </row>
    <row r="985" spans="5:20" s="1" customFormat="1" x14ac:dyDescent="0.2">
      <c r="E985" s="2"/>
      <c r="F985" s="2"/>
      <c r="G985" s="86"/>
      <c r="H985" s="3"/>
      <c r="J985" s="138"/>
      <c r="Q985" s="4"/>
      <c r="R985" s="4"/>
      <c r="S985" s="4"/>
      <c r="T985" s="4"/>
    </row>
    <row r="986" spans="5:20" s="1" customFormat="1" x14ac:dyDescent="0.2">
      <c r="E986" s="2"/>
      <c r="F986" s="2"/>
      <c r="G986" s="86"/>
      <c r="H986" s="3"/>
      <c r="J986" s="138"/>
      <c r="Q986" s="4"/>
      <c r="R986" s="4"/>
      <c r="S986" s="4"/>
      <c r="T986" s="4"/>
    </row>
    <row r="987" spans="5:20" s="1" customFormat="1" x14ac:dyDescent="0.2">
      <c r="E987" s="2"/>
      <c r="F987" s="2"/>
      <c r="G987" s="86"/>
      <c r="H987" s="3"/>
      <c r="J987" s="138"/>
      <c r="Q987" s="4"/>
      <c r="R987" s="4"/>
      <c r="S987" s="4"/>
      <c r="T987" s="4"/>
    </row>
    <row r="988" spans="5:20" s="1" customFormat="1" x14ac:dyDescent="0.2">
      <c r="E988" s="2"/>
      <c r="F988" s="2"/>
      <c r="G988" s="86"/>
      <c r="H988" s="3"/>
      <c r="J988" s="138"/>
      <c r="Q988" s="4"/>
      <c r="R988" s="4"/>
      <c r="S988" s="4"/>
      <c r="T988" s="4"/>
    </row>
    <row r="989" spans="5:20" s="1" customFormat="1" x14ac:dyDescent="0.2">
      <c r="E989" s="2"/>
      <c r="F989" s="2"/>
      <c r="G989" s="86"/>
      <c r="H989" s="3"/>
      <c r="J989" s="138"/>
      <c r="Q989" s="4"/>
      <c r="R989" s="4"/>
      <c r="S989" s="4"/>
      <c r="T989" s="4"/>
    </row>
    <row r="990" spans="5:20" s="1" customFormat="1" x14ac:dyDescent="0.2">
      <c r="E990" s="2"/>
      <c r="F990" s="2"/>
      <c r="G990" s="86"/>
      <c r="H990" s="3"/>
      <c r="J990" s="138"/>
      <c r="Q990" s="4"/>
      <c r="R990" s="4"/>
      <c r="S990" s="4"/>
      <c r="T990" s="4"/>
    </row>
    <row r="991" spans="5:20" s="1" customFormat="1" x14ac:dyDescent="0.2">
      <c r="E991" s="2"/>
      <c r="F991" s="2"/>
      <c r="G991" s="86"/>
      <c r="H991" s="3"/>
      <c r="J991" s="138"/>
      <c r="Q991" s="4"/>
      <c r="R991" s="4"/>
      <c r="S991" s="4"/>
      <c r="T991" s="4"/>
    </row>
    <row r="992" spans="5:20" s="1" customFormat="1" x14ac:dyDescent="0.2">
      <c r="E992" s="2"/>
      <c r="F992" s="2"/>
      <c r="G992" s="86"/>
      <c r="H992" s="3"/>
      <c r="J992" s="138"/>
      <c r="Q992" s="4"/>
      <c r="R992" s="4"/>
      <c r="S992" s="4"/>
      <c r="T992" s="4"/>
    </row>
    <row r="993" spans="5:20" s="1" customFormat="1" x14ac:dyDescent="0.2">
      <c r="E993" s="2"/>
      <c r="F993" s="2"/>
      <c r="G993" s="86"/>
      <c r="H993" s="3"/>
      <c r="J993" s="138"/>
      <c r="Q993" s="4"/>
      <c r="R993" s="4"/>
      <c r="S993" s="4"/>
      <c r="T993" s="4"/>
    </row>
    <row r="994" spans="5:20" s="1" customFormat="1" x14ac:dyDescent="0.2">
      <c r="E994" s="2"/>
      <c r="F994" s="2"/>
      <c r="G994" s="86"/>
      <c r="H994" s="3"/>
      <c r="J994" s="138"/>
      <c r="Q994" s="4"/>
      <c r="R994" s="4"/>
      <c r="S994" s="4"/>
      <c r="T994" s="4"/>
    </row>
    <row r="995" spans="5:20" s="1" customFormat="1" x14ac:dyDescent="0.2">
      <c r="E995" s="2"/>
      <c r="F995" s="2"/>
      <c r="G995" s="86"/>
      <c r="H995" s="3"/>
      <c r="J995" s="138"/>
      <c r="Q995" s="4"/>
      <c r="R995" s="4"/>
      <c r="S995" s="4"/>
      <c r="T995" s="4"/>
    </row>
    <row r="996" spans="5:20" s="1" customFormat="1" x14ac:dyDescent="0.2">
      <c r="E996" s="2"/>
      <c r="F996" s="2"/>
      <c r="G996" s="86"/>
      <c r="H996" s="3"/>
      <c r="J996" s="138"/>
      <c r="Q996" s="4"/>
      <c r="R996" s="4"/>
      <c r="S996" s="4"/>
      <c r="T996" s="4"/>
    </row>
    <row r="997" spans="5:20" s="1" customFormat="1" x14ac:dyDescent="0.2">
      <c r="E997" s="2"/>
      <c r="F997" s="2"/>
      <c r="G997" s="86"/>
      <c r="H997" s="3"/>
      <c r="J997" s="138"/>
      <c r="Q997" s="4"/>
      <c r="R997" s="4"/>
      <c r="S997" s="4"/>
      <c r="T997" s="4"/>
    </row>
    <row r="998" spans="5:20" s="1" customFormat="1" x14ac:dyDescent="0.2">
      <c r="E998" s="2"/>
      <c r="F998" s="2"/>
      <c r="G998" s="86"/>
      <c r="H998" s="3"/>
      <c r="J998" s="138"/>
      <c r="Q998" s="4"/>
      <c r="R998" s="4"/>
      <c r="S998" s="4"/>
      <c r="T998" s="4"/>
    </row>
    <row r="999" spans="5:20" s="1" customFormat="1" x14ac:dyDescent="0.2">
      <c r="E999" s="2"/>
      <c r="F999" s="2"/>
      <c r="G999" s="86"/>
      <c r="H999" s="3"/>
      <c r="J999" s="138"/>
      <c r="Q999" s="4"/>
      <c r="R999" s="4"/>
      <c r="S999" s="4"/>
      <c r="T999" s="4"/>
    </row>
    <row r="1000" spans="5:20" s="1" customFormat="1" x14ac:dyDescent="0.2">
      <c r="E1000" s="2"/>
      <c r="F1000" s="2"/>
      <c r="G1000" s="86"/>
      <c r="H1000" s="3"/>
      <c r="J1000" s="138"/>
      <c r="Q1000" s="4"/>
      <c r="R1000" s="4"/>
      <c r="S1000" s="4"/>
      <c r="T1000" s="4"/>
    </row>
    <row r="1001" spans="5:20" s="1" customFormat="1" x14ac:dyDescent="0.2">
      <c r="E1001" s="2"/>
      <c r="F1001" s="2"/>
      <c r="G1001" s="86"/>
      <c r="H1001" s="3"/>
      <c r="J1001" s="138"/>
      <c r="Q1001" s="4"/>
      <c r="R1001" s="4"/>
      <c r="S1001" s="4"/>
      <c r="T1001" s="4"/>
    </row>
    <row r="1002" spans="5:20" s="1" customFormat="1" x14ac:dyDescent="0.2">
      <c r="E1002" s="2"/>
      <c r="F1002" s="2"/>
      <c r="G1002" s="86"/>
      <c r="H1002" s="3"/>
      <c r="J1002" s="138"/>
      <c r="Q1002" s="4"/>
      <c r="R1002" s="4"/>
      <c r="S1002" s="4"/>
      <c r="T1002" s="4"/>
    </row>
    <row r="1003" spans="5:20" s="1" customFormat="1" x14ac:dyDescent="0.2">
      <c r="E1003" s="2"/>
      <c r="F1003" s="2"/>
      <c r="G1003" s="86"/>
      <c r="H1003" s="3"/>
      <c r="J1003" s="138"/>
      <c r="Q1003" s="4"/>
      <c r="R1003" s="4"/>
      <c r="S1003" s="4"/>
      <c r="T1003" s="4"/>
    </row>
    <row r="1004" spans="5:20" s="1" customFormat="1" x14ac:dyDescent="0.2">
      <c r="E1004" s="2"/>
      <c r="F1004" s="2"/>
      <c r="G1004" s="86"/>
      <c r="H1004" s="3"/>
      <c r="J1004" s="138"/>
      <c r="Q1004" s="4"/>
      <c r="R1004" s="4"/>
      <c r="S1004" s="4"/>
      <c r="T1004" s="4"/>
    </row>
    <row r="1005" spans="5:20" s="1" customFormat="1" x14ac:dyDescent="0.2">
      <c r="E1005" s="2"/>
      <c r="F1005" s="2"/>
      <c r="G1005" s="86"/>
      <c r="H1005" s="3"/>
      <c r="J1005" s="138"/>
      <c r="Q1005" s="4"/>
      <c r="R1005" s="4"/>
      <c r="S1005" s="4"/>
      <c r="T1005" s="4"/>
    </row>
    <row r="1006" spans="5:20" s="1" customFormat="1" x14ac:dyDescent="0.2">
      <c r="E1006" s="2"/>
      <c r="F1006" s="2"/>
      <c r="G1006" s="86"/>
      <c r="H1006" s="3"/>
      <c r="J1006" s="138"/>
      <c r="Q1006" s="4"/>
      <c r="R1006" s="4"/>
      <c r="S1006" s="4"/>
      <c r="T1006" s="4"/>
    </row>
    <row r="1007" spans="5:20" s="1" customFormat="1" x14ac:dyDescent="0.2">
      <c r="E1007" s="2"/>
      <c r="F1007" s="2"/>
      <c r="G1007" s="86"/>
      <c r="H1007" s="3"/>
      <c r="J1007" s="138"/>
      <c r="Q1007" s="4"/>
      <c r="R1007" s="4"/>
      <c r="S1007" s="4"/>
      <c r="T1007" s="4"/>
    </row>
    <row r="1008" spans="5:20" s="1" customFormat="1" x14ac:dyDescent="0.2">
      <c r="E1008" s="2"/>
      <c r="F1008" s="2"/>
      <c r="G1008" s="86"/>
      <c r="H1008" s="3"/>
      <c r="J1008" s="138"/>
      <c r="Q1008" s="4"/>
      <c r="R1008" s="4"/>
      <c r="S1008" s="4"/>
      <c r="T1008" s="4"/>
    </row>
    <row r="1009" spans="5:20" s="1" customFormat="1" x14ac:dyDescent="0.2">
      <c r="E1009" s="2"/>
      <c r="F1009" s="2"/>
      <c r="G1009" s="86"/>
      <c r="H1009" s="3"/>
      <c r="J1009" s="138"/>
      <c r="Q1009" s="4"/>
      <c r="R1009" s="4"/>
      <c r="S1009" s="4"/>
      <c r="T1009" s="4"/>
    </row>
    <row r="1010" spans="5:20" s="1" customFormat="1" x14ac:dyDescent="0.2">
      <c r="E1010" s="2"/>
      <c r="F1010" s="2"/>
      <c r="G1010" s="86"/>
      <c r="H1010" s="3"/>
      <c r="J1010" s="138"/>
      <c r="Q1010" s="4"/>
      <c r="R1010" s="4"/>
      <c r="S1010" s="4"/>
      <c r="T1010" s="4"/>
    </row>
    <row r="1011" spans="5:20" s="1" customFormat="1" x14ac:dyDescent="0.2">
      <c r="E1011" s="2"/>
      <c r="F1011" s="2"/>
      <c r="G1011" s="86"/>
      <c r="H1011" s="3"/>
      <c r="J1011" s="138"/>
      <c r="Q1011" s="4"/>
      <c r="R1011" s="4"/>
      <c r="S1011" s="4"/>
      <c r="T1011" s="4"/>
    </row>
    <row r="1012" spans="5:20" s="1" customFormat="1" x14ac:dyDescent="0.2">
      <c r="E1012" s="2"/>
      <c r="F1012" s="2"/>
      <c r="G1012" s="86"/>
      <c r="H1012" s="3"/>
      <c r="J1012" s="138"/>
      <c r="Q1012" s="4"/>
      <c r="R1012" s="4"/>
      <c r="S1012" s="4"/>
      <c r="T1012" s="4"/>
    </row>
    <row r="1013" spans="5:20" s="1" customFormat="1" x14ac:dyDescent="0.2">
      <c r="E1013" s="2"/>
      <c r="F1013" s="2"/>
      <c r="G1013" s="86"/>
      <c r="H1013" s="3"/>
      <c r="J1013" s="138"/>
      <c r="Q1013" s="4"/>
      <c r="R1013" s="4"/>
      <c r="S1013" s="4"/>
      <c r="T1013" s="4"/>
    </row>
    <row r="1014" spans="5:20" s="1" customFormat="1" x14ac:dyDescent="0.2">
      <c r="E1014" s="2"/>
      <c r="F1014" s="2"/>
      <c r="G1014" s="86"/>
      <c r="H1014" s="3"/>
      <c r="J1014" s="138"/>
      <c r="Q1014" s="4"/>
      <c r="R1014" s="4"/>
      <c r="S1014" s="4"/>
      <c r="T1014" s="4"/>
    </row>
    <row r="1015" spans="5:20" s="1" customFormat="1" x14ac:dyDescent="0.2">
      <c r="E1015" s="2"/>
      <c r="F1015" s="2"/>
      <c r="G1015" s="86"/>
      <c r="H1015" s="3"/>
      <c r="J1015" s="138"/>
      <c r="Q1015" s="4"/>
      <c r="R1015" s="4"/>
      <c r="S1015" s="4"/>
      <c r="T1015" s="4"/>
    </row>
    <row r="1016" spans="5:20" s="1" customFormat="1" x14ac:dyDescent="0.2">
      <c r="E1016" s="2"/>
      <c r="F1016" s="2"/>
      <c r="G1016" s="86"/>
      <c r="H1016" s="3"/>
      <c r="J1016" s="138"/>
      <c r="Q1016" s="4"/>
      <c r="R1016" s="4"/>
      <c r="S1016" s="4"/>
      <c r="T1016" s="4"/>
    </row>
    <row r="1017" spans="5:20" s="1" customFormat="1" x14ac:dyDescent="0.2">
      <c r="E1017" s="2"/>
      <c r="F1017" s="2"/>
      <c r="G1017" s="86"/>
      <c r="H1017" s="3"/>
      <c r="J1017" s="138"/>
      <c r="Q1017" s="4"/>
      <c r="R1017" s="4"/>
      <c r="S1017" s="4"/>
      <c r="T1017" s="4"/>
    </row>
    <row r="1018" spans="5:20" s="1" customFormat="1" x14ac:dyDescent="0.2">
      <c r="E1018" s="2"/>
      <c r="F1018" s="2"/>
      <c r="G1018" s="86"/>
      <c r="H1018" s="3"/>
      <c r="J1018" s="138"/>
      <c r="Q1018" s="4"/>
      <c r="R1018" s="4"/>
      <c r="S1018" s="4"/>
      <c r="T1018" s="4"/>
    </row>
    <row r="1019" spans="5:20" s="1" customFormat="1" x14ac:dyDescent="0.2">
      <c r="E1019" s="2"/>
      <c r="F1019" s="2"/>
      <c r="G1019" s="86"/>
      <c r="H1019" s="3"/>
      <c r="J1019" s="138"/>
      <c r="Q1019" s="4"/>
      <c r="R1019" s="4"/>
      <c r="S1019" s="4"/>
      <c r="T1019" s="4"/>
    </row>
    <row r="1020" spans="5:20" s="1" customFormat="1" x14ac:dyDescent="0.2">
      <c r="E1020" s="2"/>
      <c r="F1020" s="2"/>
      <c r="G1020" s="86"/>
      <c r="H1020" s="3"/>
      <c r="J1020" s="138"/>
      <c r="Q1020" s="4"/>
      <c r="R1020" s="4"/>
      <c r="S1020" s="4"/>
      <c r="T1020" s="4"/>
    </row>
    <row r="1021" spans="5:20" s="1" customFormat="1" x14ac:dyDescent="0.2">
      <c r="E1021" s="2"/>
      <c r="F1021" s="2"/>
      <c r="G1021" s="86"/>
      <c r="H1021" s="3"/>
      <c r="J1021" s="138"/>
      <c r="Q1021" s="4"/>
      <c r="R1021" s="4"/>
      <c r="S1021" s="4"/>
      <c r="T1021" s="4"/>
    </row>
    <row r="1022" spans="5:20" s="1" customFormat="1" x14ac:dyDescent="0.2">
      <c r="E1022" s="2"/>
      <c r="F1022" s="2"/>
      <c r="G1022" s="86"/>
      <c r="H1022" s="3"/>
      <c r="J1022" s="138"/>
      <c r="Q1022" s="4"/>
      <c r="R1022" s="4"/>
      <c r="S1022" s="4"/>
      <c r="T1022" s="4"/>
    </row>
    <row r="1023" spans="5:20" s="1" customFormat="1" x14ac:dyDescent="0.2">
      <c r="E1023" s="2"/>
      <c r="F1023" s="2"/>
      <c r="G1023" s="86"/>
      <c r="H1023" s="3"/>
      <c r="J1023" s="138"/>
      <c r="Q1023" s="4"/>
      <c r="R1023" s="4"/>
      <c r="S1023" s="4"/>
      <c r="T1023" s="4"/>
    </row>
    <row r="1024" spans="5:20" s="1" customFormat="1" x14ac:dyDescent="0.2">
      <c r="E1024" s="2"/>
      <c r="F1024" s="2"/>
      <c r="G1024" s="86"/>
      <c r="H1024" s="3"/>
      <c r="J1024" s="138"/>
      <c r="Q1024" s="4"/>
      <c r="R1024" s="4"/>
      <c r="S1024" s="4"/>
      <c r="T1024" s="4"/>
    </row>
    <row r="1025" spans="5:20" s="1" customFormat="1" x14ac:dyDescent="0.2">
      <c r="E1025" s="2"/>
      <c r="F1025" s="2"/>
      <c r="G1025" s="86"/>
      <c r="H1025" s="3"/>
      <c r="J1025" s="138"/>
      <c r="Q1025" s="4"/>
      <c r="R1025" s="4"/>
      <c r="S1025" s="4"/>
      <c r="T1025" s="4"/>
    </row>
    <row r="1026" spans="5:20" s="1" customFormat="1" x14ac:dyDescent="0.2">
      <c r="E1026" s="2"/>
      <c r="F1026" s="2"/>
      <c r="G1026" s="86"/>
      <c r="H1026" s="3"/>
      <c r="J1026" s="138"/>
      <c r="Q1026" s="4"/>
      <c r="R1026" s="4"/>
      <c r="S1026" s="4"/>
      <c r="T1026" s="4"/>
    </row>
    <row r="1027" spans="5:20" s="1" customFormat="1" x14ac:dyDescent="0.2">
      <c r="E1027" s="2"/>
      <c r="F1027" s="2"/>
      <c r="G1027" s="86"/>
      <c r="H1027" s="3"/>
      <c r="J1027" s="138"/>
      <c r="Q1027" s="4"/>
      <c r="R1027" s="4"/>
      <c r="S1027" s="4"/>
      <c r="T1027" s="4"/>
    </row>
    <row r="1028" spans="5:20" s="1" customFormat="1" x14ac:dyDescent="0.2">
      <c r="E1028" s="2"/>
      <c r="F1028" s="2"/>
      <c r="G1028" s="86"/>
      <c r="H1028" s="3"/>
      <c r="J1028" s="138"/>
      <c r="Q1028" s="4"/>
      <c r="R1028" s="4"/>
      <c r="S1028" s="4"/>
      <c r="T1028" s="4"/>
    </row>
    <row r="1029" spans="5:20" s="1" customFormat="1" x14ac:dyDescent="0.2">
      <c r="E1029" s="2"/>
      <c r="F1029" s="2"/>
      <c r="G1029" s="86"/>
      <c r="H1029" s="3"/>
      <c r="J1029" s="138"/>
      <c r="Q1029" s="4"/>
      <c r="R1029" s="4"/>
      <c r="S1029" s="4"/>
      <c r="T1029" s="4"/>
    </row>
    <row r="1030" spans="5:20" s="1" customFormat="1" x14ac:dyDescent="0.2">
      <c r="E1030" s="2"/>
      <c r="F1030" s="2"/>
      <c r="G1030" s="86"/>
      <c r="H1030" s="3"/>
      <c r="J1030" s="138"/>
      <c r="Q1030" s="4"/>
      <c r="R1030" s="4"/>
      <c r="S1030" s="4"/>
      <c r="T1030" s="4"/>
    </row>
    <row r="1031" spans="5:20" s="1" customFormat="1" x14ac:dyDescent="0.2">
      <c r="E1031" s="2"/>
      <c r="F1031" s="2"/>
      <c r="G1031" s="86"/>
      <c r="H1031" s="3"/>
      <c r="J1031" s="138"/>
      <c r="Q1031" s="4"/>
      <c r="R1031" s="4"/>
      <c r="S1031" s="4"/>
      <c r="T1031" s="4"/>
    </row>
    <row r="1032" spans="5:20" s="1" customFormat="1" x14ac:dyDescent="0.2">
      <c r="E1032" s="2"/>
      <c r="F1032" s="2"/>
      <c r="G1032" s="86"/>
      <c r="H1032" s="3"/>
      <c r="J1032" s="138"/>
      <c r="Q1032" s="4"/>
      <c r="R1032" s="4"/>
      <c r="S1032" s="4"/>
      <c r="T1032" s="4"/>
    </row>
    <row r="1033" spans="5:20" s="1" customFormat="1" x14ac:dyDescent="0.2">
      <c r="E1033" s="2"/>
      <c r="F1033" s="2"/>
      <c r="G1033" s="86"/>
      <c r="H1033" s="3"/>
      <c r="J1033" s="138"/>
      <c r="Q1033" s="4"/>
      <c r="R1033" s="4"/>
      <c r="S1033" s="4"/>
      <c r="T1033" s="4"/>
    </row>
    <row r="1034" spans="5:20" s="1" customFormat="1" x14ac:dyDescent="0.2">
      <c r="E1034" s="2"/>
      <c r="F1034" s="2"/>
      <c r="G1034" s="86"/>
      <c r="H1034" s="3"/>
      <c r="J1034" s="138"/>
      <c r="Q1034" s="4"/>
      <c r="R1034" s="4"/>
      <c r="S1034" s="4"/>
      <c r="T1034" s="4"/>
    </row>
    <row r="1035" spans="5:20" s="1" customFormat="1" x14ac:dyDescent="0.2">
      <c r="E1035" s="2"/>
      <c r="F1035" s="2"/>
      <c r="G1035" s="86"/>
      <c r="H1035" s="3"/>
      <c r="J1035" s="138"/>
      <c r="Q1035" s="4"/>
      <c r="R1035" s="4"/>
      <c r="S1035" s="4"/>
      <c r="T1035" s="4"/>
    </row>
    <row r="1036" spans="5:20" s="1" customFormat="1" x14ac:dyDescent="0.2">
      <c r="E1036" s="2"/>
      <c r="F1036" s="2"/>
      <c r="G1036" s="86"/>
      <c r="H1036" s="3"/>
      <c r="J1036" s="138"/>
      <c r="Q1036" s="4"/>
      <c r="R1036" s="4"/>
      <c r="S1036" s="4"/>
      <c r="T1036" s="4"/>
    </row>
    <row r="1037" spans="5:20" s="1" customFormat="1" x14ac:dyDescent="0.2">
      <c r="E1037" s="2"/>
      <c r="F1037" s="2"/>
      <c r="G1037" s="86"/>
      <c r="H1037" s="3"/>
      <c r="J1037" s="138"/>
      <c r="Q1037" s="4"/>
      <c r="R1037" s="4"/>
      <c r="S1037" s="4"/>
      <c r="T1037" s="4"/>
    </row>
    <row r="1038" spans="5:20" s="1" customFormat="1" x14ac:dyDescent="0.2">
      <c r="E1038" s="2"/>
      <c r="F1038" s="2"/>
      <c r="G1038" s="86"/>
      <c r="H1038" s="3"/>
      <c r="J1038" s="138"/>
      <c r="Q1038" s="4"/>
      <c r="R1038" s="4"/>
      <c r="S1038" s="4"/>
      <c r="T1038" s="4"/>
    </row>
    <row r="1039" spans="5:20" s="1" customFormat="1" x14ac:dyDescent="0.2">
      <c r="E1039" s="2"/>
      <c r="F1039" s="2"/>
      <c r="G1039" s="86"/>
      <c r="H1039" s="3"/>
      <c r="J1039" s="138"/>
      <c r="Q1039" s="4"/>
      <c r="R1039" s="4"/>
      <c r="S1039" s="4"/>
      <c r="T1039" s="4"/>
    </row>
    <row r="1040" spans="5:20" s="1" customFormat="1" x14ac:dyDescent="0.2">
      <c r="E1040" s="2"/>
      <c r="F1040" s="2"/>
      <c r="G1040" s="86"/>
      <c r="H1040" s="3"/>
      <c r="J1040" s="138"/>
      <c r="Q1040" s="4"/>
      <c r="R1040" s="4"/>
      <c r="S1040" s="4"/>
      <c r="T1040" s="4"/>
    </row>
    <row r="1041" spans="5:20" s="1" customFormat="1" x14ac:dyDescent="0.2">
      <c r="E1041" s="2"/>
      <c r="F1041" s="2"/>
      <c r="G1041" s="86"/>
      <c r="H1041" s="3"/>
      <c r="J1041" s="138"/>
      <c r="Q1041" s="4"/>
      <c r="R1041" s="4"/>
      <c r="S1041" s="4"/>
      <c r="T1041" s="4"/>
    </row>
    <row r="1042" spans="5:20" s="1" customFormat="1" x14ac:dyDescent="0.2">
      <c r="E1042" s="2"/>
      <c r="F1042" s="2"/>
      <c r="G1042" s="86"/>
      <c r="H1042" s="3"/>
      <c r="J1042" s="138"/>
      <c r="Q1042" s="4"/>
      <c r="R1042" s="4"/>
      <c r="S1042" s="4"/>
      <c r="T1042" s="4"/>
    </row>
    <row r="1043" spans="5:20" s="1" customFormat="1" x14ac:dyDescent="0.2">
      <c r="E1043" s="2"/>
      <c r="F1043" s="2"/>
      <c r="G1043" s="86"/>
      <c r="H1043" s="3"/>
      <c r="J1043" s="138"/>
      <c r="Q1043" s="4"/>
      <c r="R1043" s="4"/>
      <c r="S1043" s="4"/>
      <c r="T1043" s="4"/>
    </row>
    <row r="1044" spans="5:20" s="1" customFormat="1" x14ac:dyDescent="0.2">
      <c r="E1044" s="2"/>
      <c r="F1044" s="2"/>
      <c r="G1044" s="86"/>
      <c r="H1044" s="3"/>
      <c r="J1044" s="138"/>
      <c r="Q1044" s="4"/>
      <c r="R1044" s="4"/>
      <c r="S1044" s="4"/>
      <c r="T1044" s="4"/>
    </row>
    <row r="1045" spans="5:20" s="1" customFormat="1" x14ac:dyDescent="0.2">
      <c r="E1045" s="2"/>
      <c r="F1045" s="2"/>
      <c r="G1045" s="86"/>
      <c r="H1045" s="3"/>
      <c r="J1045" s="138"/>
      <c r="Q1045" s="4"/>
      <c r="R1045" s="4"/>
      <c r="S1045" s="4"/>
      <c r="T1045" s="4"/>
    </row>
    <row r="1046" spans="5:20" s="1" customFormat="1" x14ac:dyDescent="0.2">
      <c r="E1046" s="2"/>
      <c r="F1046" s="2"/>
      <c r="G1046" s="86"/>
      <c r="H1046" s="3"/>
      <c r="J1046" s="138"/>
      <c r="Q1046" s="4"/>
      <c r="R1046" s="4"/>
      <c r="S1046" s="4"/>
      <c r="T1046" s="4"/>
    </row>
    <row r="1047" spans="5:20" s="1" customFormat="1" x14ac:dyDescent="0.2">
      <c r="E1047" s="2"/>
      <c r="F1047" s="2"/>
      <c r="G1047" s="86"/>
      <c r="H1047" s="3"/>
      <c r="J1047" s="138"/>
      <c r="Q1047" s="4"/>
      <c r="R1047" s="4"/>
      <c r="S1047" s="4"/>
      <c r="T1047" s="4"/>
    </row>
    <row r="1048" spans="5:20" s="1" customFormat="1" x14ac:dyDescent="0.2">
      <c r="E1048" s="2"/>
      <c r="F1048" s="2"/>
      <c r="G1048" s="86"/>
      <c r="H1048" s="3"/>
      <c r="J1048" s="138"/>
      <c r="Q1048" s="4"/>
      <c r="R1048" s="4"/>
      <c r="S1048" s="4"/>
      <c r="T1048" s="4"/>
    </row>
    <row r="1049" spans="5:20" s="1" customFormat="1" x14ac:dyDescent="0.2">
      <c r="E1049" s="2"/>
      <c r="F1049" s="2"/>
      <c r="G1049" s="86"/>
      <c r="H1049" s="3"/>
      <c r="J1049" s="138"/>
      <c r="Q1049" s="4"/>
      <c r="R1049" s="4"/>
      <c r="S1049" s="4"/>
      <c r="T1049" s="4"/>
    </row>
    <row r="1050" spans="5:20" s="1" customFormat="1" x14ac:dyDescent="0.2">
      <c r="E1050" s="2"/>
      <c r="F1050" s="2"/>
      <c r="G1050" s="86"/>
      <c r="H1050" s="3"/>
      <c r="J1050" s="138"/>
      <c r="Q1050" s="4"/>
      <c r="R1050" s="4"/>
      <c r="S1050" s="4"/>
      <c r="T1050" s="4"/>
    </row>
    <row r="1051" spans="5:20" s="1" customFormat="1" x14ac:dyDescent="0.2">
      <c r="E1051" s="2"/>
      <c r="F1051" s="2"/>
      <c r="G1051" s="86"/>
      <c r="H1051" s="3"/>
      <c r="J1051" s="138"/>
      <c r="Q1051" s="4"/>
      <c r="R1051" s="4"/>
      <c r="S1051" s="4"/>
      <c r="T1051" s="4"/>
    </row>
    <row r="1052" spans="5:20" s="1" customFormat="1" x14ac:dyDescent="0.2">
      <c r="E1052" s="2"/>
      <c r="F1052" s="2"/>
      <c r="G1052" s="86"/>
      <c r="H1052" s="3"/>
      <c r="J1052" s="138"/>
      <c r="Q1052" s="4"/>
      <c r="R1052" s="4"/>
      <c r="S1052" s="4"/>
      <c r="T1052" s="4"/>
    </row>
    <row r="1053" spans="5:20" s="1" customFormat="1" x14ac:dyDescent="0.2">
      <c r="E1053" s="2"/>
      <c r="F1053" s="2"/>
      <c r="G1053" s="86"/>
      <c r="H1053" s="3"/>
      <c r="J1053" s="138"/>
      <c r="Q1053" s="4"/>
      <c r="R1053" s="4"/>
      <c r="S1053" s="4"/>
      <c r="T1053" s="4"/>
    </row>
    <row r="1054" spans="5:20" s="1" customFormat="1" x14ac:dyDescent="0.2">
      <c r="E1054" s="2"/>
      <c r="F1054" s="2"/>
      <c r="G1054" s="86"/>
      <c r="H1054" s="3"/>
      <c r="J1054" s="138"/>
      <c r="Q1054" s="4"/>
      <c r="R1054" s="4"/>
      <c r="S1054" s="4"/>
      <c r="T1054" s="4"/>
    </row>
    <row r="1055" spans="5:20" s="1" customFormat="1" x14ac:dyDescent="0.2">
      <c r="E1055" s="2"/>
      <c r="F1055" s="2"/>
      <c r="G1055" s="86"/>
      <c r="H1055" s="3"/>
      <c r="J1055" s="138"/>
      <c r="Q1055" s="4"/>
      <c r="R1055" s="4"/>
      <c r="S1055" s="4"/>
      <c r="T1055" s="4"/>
    </row>
    <row r="1056" spans="5:20" s="1" customFormat="1" x14ac:dyDescent="0.2">
      <c r="E1056" s="2"/>
      <c r="F1056" s="2"/>
      <c r="G1056" s="86"/>
      <c r="H1056" s="3"/>
      <c r="J1056" s="138"/>
      <c r="Q1056" s="4"/>
      <c r="R1056" s="4"/>
      <c r="S1056" s="4"/>
      <c r="T1056" s="4"/>
    </row>
    <row r="1057" spans="5:20" s="1" customFormat="1" x14ac:dyDescent="0.2">
      <c r="E1057" s="2"/>
      <c r="F1057" s="2"/>
      <c r="G1057" s="86"/>
      <c r="H1057" s="3"/>
      <c r="J1057" s="138"/>
      <c r="Q1057" s="4"/>
      <c r="R1057" s="4"/>
      <c r="S1057" s="4"/>
      <c r="T1057" s="4"/>
    </row>
    <row r="1058" spans="5:20" s="1" customFormat="1" x14ac:dyDescent="0.2">
      <c r="E1058" s="2"/>
      <c r="F1058" s="2"/>
      <c r="G1058" s="86"/>
      <c r="H1058" s="3"/>
      <c r="J1058" s="138"/>
      <c r="Q1058" s="4"/>
      <c r="R1058" s="4"/>
      <c r="S1058" s="4"/>
      <c r="T1058" s="4"/>
    </row>
    <row r="1059" spans="5:20" s="1" customFormat="1" x14ac:dyDescent="0.2">
      <c r="E1059" s="2"/>
      <c r="F1059" s="2"/>
      <c r="G1059" s="86"/>
      <c r="H1059" s="3"/>
      <c r="J1059" s="138"/>
      <c r="Q1059" s="4"/>
      <c r="R1059" s="4"/>
      <c r="S1059" s="4"/>
      <c r="T1059" s="4"/>
    </row>
    <row r="1060" spans="5:20" s="1" customFormat="1" x14ac:dyDescent="0.2">
      <c r="E1060" s="2"/>
      <c r="F1060" s="2"/>
      <c r="G1060" s="86"/>
      <c r="H1060" s="3"/>
      <c r="J1060" s="138"/>
      <c r="Q1060" s="4"/>
      <c r="R1060" s="4"/>
      <c r="S1060" s="4"/>
      <c r="T1060" s="4"/>
    </row>
    <row r="1061" spans="5:20" s="1" customFormat="1" x14ac:dyDescent="0.2">
      <c r="E1061" s="2"/>
      <c r="F1061" s="2"/>
      <c r="G1061" s="86"/>
      <c r="H1061" s="3"/>
      <c r="J1061" s="138"/>
      <c r="Q1061" s="4"/>
      <c r="R1061" s="4"/>
      <c r="S1061" s="4"/>
      <c r="T1061" s="4"/>
    </row>
    <row r="1062" spans="5:20" s="1" customFormat="1" x14ac:dyDescent="0.2">
      <c r="E1062" s="2"/>
      <c r="F1062" s="2"/>
      <c r="G1062" s="86"/>
      <c r="H1062" s="3"/>
      <c r="J1062" s="138"/>
      <c r="Q1062" s="4"/>
      <c r="R1062" s="4"/>
      <c r="S1062" s="4"/>
      <c r="T1062" s="4"/>
    </row>
    <row r="1063" spans="5:20" s="1" customFormat="1" x14ac:dyDescent="0.2">
      <c r="E1063" s="2"/>
      <c r="F1063" s="2"/>
      <c r="G1063" s="86"/>
      <c r="H1063" s="3"/>
      <c r="J1063" s="138"/>
      <c r="Q1063" s="4"/>
      <c r="R1063" s="4"/>
      <c r="S1063" s="4"/>
      <c r="T1063" s="4"/>
    </row>
    <row r="1064" spans="5:20" s="1" customFormat="1" x14ac:dyDescent="0.2">
      <c r="E1064" s="2"/>
      <c r="F1064" s="2"/>
      <c r="G1064" s="86"/>
      <c r="H1064" s="3"/>
      <c r="J1064" s="138"/>
      <c r="Q1064" s="4"/>
      <c r="R1064" s="4"/>
      <c r="S1064" s="4"/>
      <c r="T1064" s="4"/>
    </row>
    <row r="1065" spans="5:20" s="1" customFormat="1" x14ac:dyDescent="0.2">
      <c r="E1065" s="2"/>
      <c r="F1065" s="2"/>
      <c r="G1065" s="86"/>
      <c r="H1065" s="3"/>
      <c r="J1065" s="138"/>
      <c r="Q1065" s="4"/>
      <c r="R1065" s="4"/>
      <c r="S1065" s="4"/>
      <c r="T1065" s="4"/>
    </row>
    <row r="1066" spans="5:20" s="1" customFormat="1" x14ac:dyDescent="0.2">
      <c r="E1066" s="2"/>
      <c r="F1066" s="2"/>
      <c r="G1066" s="86"/>
      <c r="H1066" s="3"/>
      <c r="J1066" s="138"/>
      <c r="Q1066" s="4"/>
      <c r="R1066" s="4"/>
      <c r="S1066" s="4"/>
      <c r="T1066" s="4"/>
    </row>
    <row r="1067" spans="5:20" s="1" customFormat="1" x14ac:dyDescent="0.2">
      <c r="E1067" s="2"/>
      <c r="F1067" s="2"/>
      <c r="G1067" s="86"/>
      <c r="H1067" s="3"/>
      <c r="J1067" s="138"/>
      <c r="Q1067" s="4"/>
      <c r="R1067" s="4"/>
      <c r="S1067" s="4"/>
      <c r="T1067" s="4"/>
    </row>
    <row r="1068" spans="5:20" s="1" customFormat="1" x14ac:dyDescent="0.2">
      <c r="E1068" s="2"/>
      <c r="F1068" s="2"/>
      <c r="G1068" s="86"/>
      <c r="H1068" s="3"/>
      <c r="J1068" s="138"/>
      <c r="Q1068" s="4"/>
      <c r="R1068" s="4"/>
      <c r="S1068" s="4"/>
      <c r="T1068" s="4"/>
    </row>
    <row r="1069" spans="5:20" s="1" customFormat="1" x14ac:dyDescent="0.2">
      <c r="E1069" s="2"/>
      <c r="F1069" s="2"/>
      <c r="G1069" s="86"/>
      <c r="H1069" s="3"/>
      <c r="J1069" s="138"/>
      <c r="Q1069" s="4"/>
      <c r="R1069" s="4"/>
      <c r="S1069" s="4"/>
      <c r="T1069" s="4"/>
    </row>
    <row r="1070" spans="5:20" s="1" customFormat="1" x14ac:dyDescent="0.2">
      <c r="E1070" s="2"/>
      <c r="F1070" s="2"/>
      <c r="G1070" s="86"/>
      <c r="H1070" s="3"/>
      <c r="J1070" s="138"/>
      <c r="Q1070" s="4"/>
      <c r="R1070" s="4"/>
      <c r="S1070" s="4"/>
      <c r="T1070" s="4"/>
    </row>
    <row r="1071" spans="5:20" s="1" customFormat="1" x14ac:dyDescent="0.2">
      <c r="E1071" s="2"/>
      <c r="F1071" s="2"/>
      <c r="G1071" s="86"/>
      <c r="H1071" s="3"/>
      <c r="J1071" s="138"/>
      <c r="Q1071" s="4"/>
      <c r="R1071" s="4"/>
      <c r="S1071" s="4"/>
      <c r="T1071" s="4"/>
    </row>
    <row r="1072" spans="5:20" s="1" customFormat="1" x14ac:dyDescent="0.2">
      <c r="E1072" s="2"/>
      <c r="F1072" s="2"/>
      <c r="G1072" s="86"/>
      <c r="H1072" s="3"/>
      <c r="J1072" s="138"/>
      <c r="Q1072" s="4"/>
      <c r="R1072" s="4"/>
      <c r="S1072" s="4"/>
      <c r="T1072" s="4"/>
    </row>
    <row r="1073" spans="5:20" s="1" customFormat="1" x14ac:dyDescent="0.2">
      <c r="E1073" s="2"/>
      <c r="F1073" s="2"/>
      <c r="G1073" s="86"/>
      <c r="H1073" s="3"/>
      <c r="J1073" s="138"/>
      <c r="Q1073" s="4"/>
      <c r="R1073" s="4"/>
      <c r="S1073" s="4"/>
      <c r="T1073" s="4"/>
    </row>
    <row r="1074" spans="5:20" s="1" customFormat="1" x14ac:dyDescent="0.2">
      <c r="E1074" s="2"/>
      <c r="F1074" s="2"/>
      <c r="G1074" s="86"/>
      <c r="H1074" s="3"/>
      <c r="J1074" s="138"/>
      <c r="Q1074" s="4"/>
      <c r="R1074" s="4"/>
      <c r="S1074" s="4"/>
      <c r="T1074" s="4"/>
    </row>
    <row r="1075" spans="5:20" s="1" customFormat="1" x14ac:dyDescent="0.2">
      <c r="E1075" s="2"/>
      <c r="F1075" s="2"/>
      <c r="G1075" s="86"/>
      <c r="H1075" s="3"/>
      <c r="J1075" s="138"/>
      <c r="Q1075" s="4"/>
      <c r="R1075" s="4"/>
      <c r="S1075" s="4"/>
      <c r="T1075" s="4"/>
    </row>
    <row r="1076" spans="5:20" s="1" customFormat="1" x14ac:dyDescent="0.2">
      <c r="E1076" s="2"/>
      <c r="F1076" s="2"/>
      <c r="G1076" s="86"/>
      <c r="H1076" s="3"/>
      <c r="J1076" s="138"/>
      <c r="Q1076" s="4"/>
      <c r="R1076" s="4"/>
      <c r="S1076" s="4"/>
      <c r="T1076" s="4"/>
    </row>
    <row r="1077" spans="5:20" s="1" customFormat="1" x14ac:dyDescent="0.2">
      <c r="E1077" s="2"/>
      <c r="F1077" s="2"/>
      <c r="G1077" s="86"/>
      <c r="H1077" s="3"/>
      <c r="J1077" s="138"/>
      <c r="Q1077" s="4"/>
      <c r="R1077" s="4"/>
      <c r="S1077" s="4"/>
      <c r="T1077" s="4"/>
    </row>
    <row r="1078" spans="5:20" s="1" customFormat="1" x14ac:dyDescent="0.2">
      <c r="E1078" s="2"/>
      <c r="F1078" s="2"/>
      <c r="G1078" s="86"/>
      <c r="H1078" s="3"/>
      <c r="J1078" s="138"/>
      <c r="Q1078" s="4"/>
      <c r="R1078" s="4"/>
      <c r="S1078" s="4"/>
      <c r="T1078" s="4"/>
    </row>
    <row r="1079" spans="5:20" s="1" customFormat="1" x14ac:dyDescent="0.2">
      <c r="E1079" s="2"/>
      <c r="F1079" s="2"/>
      <c r="G1079" s="86"/>
      <c r="H1079" s="3"/>
      <c r="J1079" s="138"/>
      <c r="Q1079" s="4"/>
      <c r="R1079" s="4"/>
      <c r="S1079" s="4"/>
      <c r="T1079" s="4"/>
    </row>
    <row r="1080" spans="5:20" s="1" customFormat="1" x14ac:dyDescent="0.2">
      <c r="E1080" s="2"/>
      <c r="F1080" s="2"/>
      <c r="G1080" s="86"/>
      <c r="H1080" s="3"/>
      <c r="J1080" s="138"/>
      <c r="Q1080" s="4"/>
      <c r="R1080" s="4"/>
      <c r="S1080" s="4"/>
      <c r="T1080" s="4"/>
    </row>
    <row r="1081" spans="5:20" s="1" customFormat="1" x14ac:dyDescent="0.2">
      <c r="E1081" s="2"/>
      <c r="F1081" s="2"/>
      <c r="G1081" s="86"/>
      <c r="H1081" s="3"/>
      <c r="J1081" s="138"/>
      <c r="Q1081" s="4"/>
      <c r="R1081" s="4"/>
      <c r="S1081" s="4"/>
      <c r="T1081" s="4"/>
    </row>
    <row r="1082" spans="5:20" s="1" customFormat="1" x14ac:dyDescent="0.2">
      <c r="E1082" s="2"/>
      <c r="F1082" s="2"/>
      <c r="G1082" s="86"/>
      <c r="H1082" s="3"/>
      <c r="J1082" s="138"/>
      <c r="Q1082" s="4"/>
      <c r="R1082" s="4"/>
      <c r="S1082" s="4"/>
      <c r="T1082" s="4"/>
    </row>
    <row r="1083" spans="5:20" s="1" customFormat="1" x14ac:dyDescent="0.2">
      <c r="E1083" s="2"/>
      <c r="F1083" s="2"/>
      <c r="G1083" s="86"/>
      <c r="H1083" s="3"/>
      <c r="J1083" s="138"/>
      <c r="Q1083" s="4"/>
      <c r="R1083" s="4"/>
      <c r="S1083" s="4"/>
      <c r="T1083" s="4"/>
    </row>
    <row r="1084" spans="5:20" s="1" customFormat="1" x14ac:dyDescent="0.2">
      <c r="E1084" s="2"/>
      <c r="F1084" s="2"/>
      <c r="G1084" s="86"/>
      <c r="H1084" s="3"/>
      <c r="J1084" s="138"/>
      <c r="Q1084" s="4"/>
      <c r="R1084" s="4"/>
      <c r="S1084" s="4"/>
      <c r="T1084" s="4"/>
    </row>
    <row r="1085" spans="5:20" s="1" customFormat="1" x14ac:dyDescent="0.2">
      <c r="E1085" s="2"/>
      <c r="F1085" s="2"/>
      <c r="G1085" s="86"/>
      <c r="H1085" s="3"/>
      <c r="J1085" s="138"/>
      <c r="Q1085" s="4"/>
      <c r="R1085" s="4"/>
      <c r="S1085" s="4"/>
      <c r="T1085" s="4"/>
    </row>
    <row r="1086" spans="5:20" s="1" customFormat="1" x14ac:dyDescent="0.2">
      <c r="E1086" s="2"/>
      <c r="F1086" s="2"/>
      <c r="G1086" s="86"/>
      <c r="H1086" s="3"/>
      <c r="J1086" s="138"/>
      <c r="Q1086" s="4"/>
      <c r="R1086" s="4"/>
      <c r="S1086" s="4"/>
      <c r="T1086" s="4"/>
    </row>
    <row r="1087" spans="5:20" s="1" customFormat="1" x14ac:dyDescent="0.2">
      <c r="E1087" s="2"/>
      <c r="F1087" s="2"/>
      <c r="G1087" s="86"/>
      <c r="H1087" s="3"/>
      <c r="J1087" s="138"/>
      <c r="Q1087" s="4"/>
      <c r="R1087" s="4"/>
      <c r="S1087" s="4"/>
      <c r="T1087" s="4"/>
    </row>
    <row r="1088" spans="5:20" s="1" customFormat="1" x14ac:dyDescent="0.2">
      <c r="E1088" s="2"/>
      <c r="F1088" s="2"/>
      <c r="G1088" s="86"/>
      <c r="H1088" s="3"/>
      <c r="J1088" s="138"/>
      <c r="Q1088" s="4"/>
      <c r="R1088" s="4"/>
      <c r="S1088" s="4"/>
      <c r="T1088" s="4"/>
    </row>
    <row r="1089" spans="5:20" s="1" customFormat="1" x14ac:dyDescent="0.2">
      <c r="E1089" s="2"/>
      <c r="F1089" s="2"/>
      <c r="G1089" s="86"/>
      <c r="H1089" s="3"/>
      <c r="J1089" s="138"/>
      <c r="Q1089" s="4"/>
      <c r="R1089" s="4"/>
      <c r="S1089" s="4"/>
      <c r="T1089" s="4"/>
    </row>
    <row r="1090" spans="5:20" s="1" customFormat="1" x14ac:dyDescent="0.2">
      <c r="E1090" s="2"/>
      <c r="F1090" s="2"/>
      <c r="G1090" s="86"/>
      <c r="H1090" s="3"/>
      <c r="J1090" s="138"/>
      <c r="Q1090" s="4"/>
      <c r="R1090" s="4"/>
      <c r="S1090" s="4"/>
      <c r="T1090" s="4"/>
    </row>
    <row r="1091" spans="5:20" s="1" customFormat="1" x14ac:dyDescent="0.2">
      <c r="E1091" s="2"/>
      <c r="F1091" s="2"/>
      <c r="G1091" s="86"/>
      <c r="H1091" s="3"/>
      <c r="J1091" s="138"/>
      <c r="Q1091" s="4"/>
      <c r="R1091" s="4"/>
      <c r="S1091" s="4"/>
      <c r="T1091" s="4"/>
    </row>
    <row r="1092" spans="5:20" s="1" customFormat="1" x14ac:dyDescent="0.2">
      <c r="E1092" s="2"/>
      <c r="F1092" s="2"/>
      <c r="G1092" s="86"/>
      <c r="H1092" s="3"/>
      <c r="J1092" s="138"/>
      <c r="Q1092" s="4"/>
      <c r="R1092" s="4"/>
      <c r="S1092" s="4"/>
      <c r="T1092" s="4"/>
    </row>
    <row r="1093" spans="5:20" s="1" customFormat="1" x14ac:dyDescent="0.2">
      <c r="E1093" s="2"/>
      <c r="F1093" s="2"/>
      <c r="G1093" s="86"/>
      <c r="H1093" s="3"/>
      <c r="J1093" s="138"/>
      <c r="Q1093" s="4"/>
      <c r="R1093" s="4"/>
      <c r="S1093" s="4"/>
      <c r="T1093" s="4"/>
    </row>
    <row r="1094" spans="5:20" s="1" customFormat="1" x14ac:dyDescent="0.2">
      <c r="E1094" s="2"/>
      <c r="F1094" s="2"/>
      <c r="G1094" s="86"/>
      <c r="H1094" s="3"/>
      <c r="J1094" s="138"/>
      <c r="Q1094" s="4"/>
      <c r="R1094" s="4"/>
      <c r="S1094" s="4"/>
      <c r="T1094" s="4"/>
    </row>
    <row r="1095" spans="5:20" s="1" customFormat="1" x14ac:dyDescent="0.2">
      <c r="E1095" s="2"/>
      <c r="F1095" s="2"/>
      <c r="G1095" s="86"/>
      <c r="H1095" s="3"/>
      <c r="J1095" s="138"/>
      <c r="Q1095" s="4"/>
      <c r="R1095" s="4"/>
      <c r="S1095" s="4"/>
      <c r="T1095" s="4"/>
    </row>
    <row r="1096" spans="5:20" s="1" customFormat="1" x14ac:dyDescent="0.2">
      <c r="E1096" s="2"/>
      <c r="F1096" s="2"/>
      <c r="G1096" s="86"/>
      <c r="H1096" s="3"/>
      <c r="J1096" s="138"/>
      <c r="Q1096" s="4"/>
      <c r="R1096" s="4"/>
      <c r="S1096" s="4"/>
      <c r="T1096" s="4"/>
    </row>
    <row r="1097" spans="5:20" s="1" customFormat="1" x14ac:dyDescent="0.2">
      <c r="E1097" s="2"/>
      <c r="F1097" s="2"/>
      <c r="G1097" s="86"/>
      <c r="H1097" s="3"/>
      <c r="J1097" s="138"/>
      <c r="Q1097" s="4"/>
      <c r="R1097" s="4"/>
      <c r="S1097" s="4"/>
      <c r="T1097" s="4"/>
    </row>
    <row r="1098" spans="5:20" s="1" customFormat="1" x14ac:dyDescent="0.2">
      <c r="E1098" s="2"/>
      <c r="F1098" s="2"/>
      <c r="G1098" s="86"/>
      <c r="H1098" s="3"/>
      <c r="J1098" s="138"/>
      <c r="Q1098" s="4"/>
      <c r="R1098" s="4"/>
      <c r="S1098" s="4"/>
      <c r="T1098" s="4"/>
    </row>
    <row r="1099" spans="5:20" s="1" customFormat="1" x14ac:dyDescent="0.2">
      <c r="E1099" s="2"/>
      <c r="F1099" s="2"/>
      <c r="G1099" s="86"/>
      <c r="H1099" s="3"/>
      <c r="J1099" s="138"/>
      <c r="Q1099" s="4"/>
      <c r="R1099" s="4"/>
      <c r="S1099" s="4"/>
      <c r="T1099" s="4"/>
    </row>
    <row r="1100" spans="5:20" s="1" customFormat="1" x14ac:dyDescent="0.2">
      <c r="E1100" s="2"/>
      <c r="F1100" s="2"/>
      <c r="G1100" s="86"/>
      <c r="H1100" s="3"/>
      <c r="J1100" s="138"/>
      <c r="Q1100" s="4"/>
      <c r="R1100" s="4"/>
      <c r="S1100" s="4"/>
      <c r="T1100" s="4"/>
    </row>
    <row r="1101" spans="5:20" s="1" customFormat="1" x14ac:dyDescent="0.2">
      <c r="E1101" s="2"/>
      <c r="F1101" s="2"/>
      <c r="G1101" s="86"/>
      <c r="H1101" s="3"/>
      <c r="J1101" s="138"/>
      <c r="Q1101" s="4"/>
      <c r="R1101" s="4"/>
      <c r="S1101" s="4"/>
      <c r="T1101" s="4"/>
    </row>
    <row r="1102" spans="5:20" s="1" customFormat="1" x14ac:dyDescent="0.2">
      <c r="E1102" s="2"/>
      <c r="F1102" s="2"/>
      <c r="G1102" s="86"/>
      <c r="H1102" s="3"/>
      <c r="J1102" s="138"/>
      <c r="Q1102" s="4"/>
      <c r="R1102" s="4"/>
      <c r="S1102" s="4"/>
      <c r="T1102" s="4"/>
    </row>
    <row r="1103" spans="5:20" s="1" customFormat="1" x14ac:dyDescent="0.2">
      <c r="E1103" s="2"/>
      <c r="F1103" s="2"/>
      <c r="G1103" s="86"/>
      <c r="H1103" s="3"/>
      <c r="J1103" s="138"/>
      <c r="Q1103" s="4"/>
      <c r="R1103" s="4"/>
      <c r="S1103" s="4"/>
      <c r="T1103" s="4"/>
    </row>
    <row r="1104" spans="5:20" s="1" customFormat="1" x14ac:dyDescent="0.2">
      <c r="E1104" s="2"/>
      <c r="F1104" s="2"/>
      <c r="G1104" s="86"/>
      <c r="H1104" s="3"/>
      <c r="J1104" s="138"/>
      <c r="Q1104" s="4"/>
      <c r="R1104" s="4"/>
      <c r="S1104" s="4"/>
      <c r="T1104" s="4"/>
    </row>
    <row r="1105" spans="5:20" s="1" customFormat="1" x14ac:dyDescent="0.2">
      <c r="E1105" s="2"/>
      <c r="F1105" s="2"/>
      <c r="G1105" s="86"/>
      <c r="H1105" s="3"/>
      <c r="J1105" s="138"/>
      <c r="Q1105" s="4"/>
      <c r="R1105" s="4"/>
      <c r="S1105" s="4"/>
      <c r="T1105" s="4"/>
    </row>
    <row r="1106" spans="5:20" s="1" customFormat="1" x14ac:dyDescent="0.2">
      <c r="E1106" s="2"/>
      <c r="F1106" s="2"/>
      <c r="G1106" s="86"/>
      <c r="H1106" s="3"/>
      <c r="J1106" s="138"/>
      <c r="Q1106" s="4"/>
      <c r="R1106" s="4"/>
      <c r="S1106" s="4"/>
      <c r="T1106" s="4"/>
    </row>
    <row r="1107" spans="5:20" s="1" customFormat="1" x14ac:dyDescent="0.2">
      <c r="E1107" s="2"/>
      <c r="F1107" s="2"/>
      <c r="G1107" s="86"/>
      <c r="H1107" s="3"/>
      <c r="J1107" s="138"/>
      <c r="Q1107" s="4"/>
      <c r="R1107" s="4"/>
      <c r="S1107" s="4"/>
      <c r="T1107" s="4"/>
    </row>
    <row r="1108" spans="5:20" s="1" customFormat="1" x14ac:dyDescent="0.2">
      <c r="E1108" s="2"/>
      <c r="F1108" s="2"/>
      <c r="G1108" s="86"/>
      <c r="H1108" s="3"/>
      <c r="J1108" s="138"/>
      <c r="Q1108" s="4"/>
      <c r="R1108" s="4"/>
      <c r="S1108" s="4"/>
      <c r="T1108" s="4"/>
    </row>
    <row r="1109" spans="5:20" s="1" customFormat="1" x14ac:dyDescent="0.2">
      <c r="E1109" s="2"/>
      <c r="F1109" s="2"/>
      <c r="G1109" s="86"/>
      <c r="H1109" s="3"/>
      <c r="J1109" s="138"/>
      <c r="Q1109" s="4"/>
      <c r="R1109" s="4"/>
      <c r="S1109" s="4"/>
      <c r="T1109" s="4"/>
    </row>
    <row r="1110" spans="5:20" s="1" customFormat="1" x14ac:dyDescent="0.2">
      <c r="E1110" s="2"/>
      <c r="F1110" s="2"/>
      <c r="G1110" s="86"/>
      <c r="H1110" s="3"/>
      <c r="J1110" s="138"/>
      <c r="Q1110" s="4"/>
      <c r="R1110" s="4"/>
      <c r="S1110" s="4"/>
      <c r="T1110" s="4"/>
    </row>
    <row r="1111" spans="5:20" s="1" customFormat="1" x14ac:dyDescent="0.2">
      <c r="E1111" s="2"/>
      <c r="F1111" s="2"/>
      <c r="G1111" s="86"/>
      <c r="H1111" s="3"/>
      <c r="J1111" s="138"/>
      <c r="Q1111" s="4"/>
      <c r="R1111" s="4"/>
      <c r="S1111" s="4"/>
      <c r="T1111" s="4"/>
    </row>
    <row r="1112" spans="5:20" s="1" customFormat="1" x14ac:dyDescent="0.2">
      <c r="E1112" s="2"/>
      <c r="F1112" s="2"/>
      <c r="G1112" s="86"/>
      <c r="H1112" s="3"/>
      <c r="J1112" s="138"/>
      <c r="Q1112" s="4"/>
      <c r="R1112" s="4"/>
      <c r="S1112" s="4"/>
      <c r="T1112" s="4"/>
    </row>
    <row r="1113" spans="5:20" s="1" customFormat="1" x14ac:dyDescent="0.2">
      <c r="E1113" s="2"/>
      <c r="F1113" s="2"/>
      <c r="G1113" s="86"/>
      <c r="H1113" s="3"/>
      <c r="J1113" s="138"/>
      <c r="Q1113" s="4"/>
      <c r="R1113" s="4"/>
      <c r="S1113" s="4"/>
      <c r="T1113" s="4"/>
    </row>
    <row r="1114" spans="5:20" s="1" customFormat="1" x14ac:dyDescent="0.2">
      <c r="E1114" s="2"/>
      <c r="F1114" s="2"/>
      <c r="G1114" s="86"/>
      <c r="H1114" s="3"/>
      <c r="J1114" s="138"/>
      <c r="Q1114" s="4"/>
      <c r="R1114" s="4"/>
      <c r="S1114" s="4"/>
      <c r="T1114" s="4"/>
    </row>
    <row r="1115" spans="5:20" s="1" customFormat="1" x14ac:dyDescent="0.2">
      <c r="E1115" s="2"/>
      <c r="F1115" s="2"/>
      <c r="G1115" s="86"/>
      <c r="H1115" s="3"/>
      <c r="J1115" s="138"/>
      <c r="Q1115" s="4"/>
      <c r="R1115" s="4"/>
      <c r="S1115" s="4"/>
      <c r="T1115" s="4"/>
    </row>
    <row r="1116" spans="5:20" s="1" customFormat="1" x14ac:dyDescent="0.2">
      <c r="E1116" s="2"/>
      <c r="F1116" s="2"/>
      <c r="G1116" s="86"/>
      <c r="H1116" s="3"/>
      <c r="J1116" s="138"/>
      <c r="Q1116" s="4"/>
      <c r="R1116" s="4"/>
      <c r="S1116" s="4"/>
      <c r="T1116" s="4"/>
    </row>
    <row r="1117" spans="5:20" s="1" customFormat="1" x14ac:dyDescent="0.2">
      <c r="E1117" s="2"/>
      <c r="F1117" s="2"/>
      <c r="G1117" s="86"/>
      <c r="H1117" s="3"/>
      <c r="J1117" s="138"/>
      <c r="Q1117" s="4"/>
      <c r="R1117" s="4"/>
      <c r="S1117" s="4"/>
      <c r="T1117" s="4"/>
    </row>
    <row r="1118" spans="5:20" s="1" customFormat="1" x14ac:dyDescent="0.2">
      <c r="E1118" s="2"/>
      <c r="F1118" s="2"/>
      <c r="G1118" s="86"/>
      <c r="H1118" s="3"/>
      <c r="J1118" s="138"/>
      <c r="Q1118" s="4"/>
      <c r="R1118" s="4"/>
      <c r="S1118" s="4"/>
      <c r="T1118" s="4"/>
    </row>
    <row r="1119" spans="5:20" s="1" customFormat="1" x14ac:dyDescent="0.2">
      <c r="E1119" s="2"/>
      <c r="F1119" s="2"/>
      <c r="G1119" s="86"/>
      <c r="H1119" s="3"/>
      <c r="J1119" s="138"/>
      <c r="Q1119" s="4"/>
      <c r="R1119" s="4"/>
      <c r="S1119" s="4"/>
      <c r="T1119" s="4"/>
    </row>
    <row r="1120" spans="5:20" s="1" customFormat="1" x14ac:dyDescent="0.2">
      <c r="E1120" s="2"/>
      <c r="F1120" s="2"/>
      <c r="G1120" s="86"/>
      <c r="H1120" s="3"/>
      <c r="J1120" s="138"/>
      <c r="Q1120" s="4"/>
      <c r="R1120" s="4"/>
      <c r="S1120" s="4"/>
      <c r="T1120" s="4"/>
    </row>
    <row r="1121" spans="5:20" s="1" customFormat="1" x14ac:dyDescent="0.2">
      <c r="E1121" s="2"/>
      <c r="F1121" s="2"/>
      <c r="G1121" s="86"/>
      <c r="H1121" s="3"/>
      <c r="J1121" s="138"/>
      <c r="Q1121" s="4"/>
      <c r="R1121" s="4"/>
      <c r="S1121" s="4"/>
      <c r="T1121" s="4"/>
    </row>
    <row r="1122" spans="5:20" s="1" customFormat="1" x14ac:dyDescent="0.2">
      <c r="E1122" s="2"/>
      <c r="F1122" s="2"/>
      <c r="G1122" s="86"/>
      <c r="H1122" s="3"/>
      <c r="J1122" s="138"/>
      <c r="Q1122" s="4"/>
      <c r="R1122" s="4"/>
      <c r="S1122" s="4"/>
      <c r="T1122" s="4"/>
    </row>
    <row r="1123" spans="5:20" s="1" customFormat="1" x14ac:dyDescent="0.2">
      <c r="E1123" s="2"/>
      <c r="F1123" s="2"/>
      <c r="G1123" s="86"/>
      <c r="H1123" s="3"/>
      <c r="J1123" s="138"/>
      <c r="Q1123" s="4"/>
      <c r="R1123" s="4"/>
      <c r="S1123" s="4"/>
      <c r="T1123" s="4"/>
    </row>
    <row r="1124" spans="5:20" s="1" customFormat="1" x14ac:dyDescent="0.2">
      <c r="E1124" s="2"/>
      <c r="F1124" s="2"/>
      <c r="G1124" s="86"/>
      <c r="H1124" s="3"/>
      <c r="J1124" s="138"/>
      <c r="Q1124" s="4"/>
      <c r="R1124" s="4"/>
      <c r="S1124" s="4"/>
      <c r="T1124" s="4"/>
    </row>
    <row r="1125" spans="5:20" s="1" customFormat="1" x14ac:dyDescent="0.2">
      <c r="E1125" s="2"/>
      <c r="F1125" s="2"/>
      <c r="G1125" s="86"/>
      <c r="H1125" s="3"/>
      <c r="J1125" s="138"/>
      <c r="Q1125" s="4"/>
      <c r="R1125" s="4"/>
      <c r="S1125" s="4"/>
      <c r="T1125" s="4"/>
    </row>
    <row r="1126" spans="5:20" s="1" customFormat="1" x14ac:dyDescent="0.2">
      <c r="E1126" s="2"/>
      <c r="F1126" s="2"/>
      <c r="G1126" s="86"/>
      <c r="H1126" s="3"/>
      <c r="J1126" s="138"/>
      <c r="Q1126" s="4"/>
      <c r="R1126" s="4"/>
      <c r="S1126" s="4"/>
      <c r="T1126" s="4"/>
    </row>
    <row r="1127" spans="5:20" s="1" customFormat="1" x14ac:dyDescent="0.2">
      <c r="E1127" s="2"/>
      <c r="F1127" s="2"/>
      <c r="G1127" s="86"/>
      <c r="H1127" s="3"/>
      <c r="J1127" s="138"/>
      <c r="Q1127" s="4"/>
      <c r="R1127" s="4"/>
      <c r="S1127" s="4"/>
      <c r="T1127" s="4"/>
    </row>
    <row r="1128" spans="5:20" s="1" customFormat="1" x14ac:dyDescent="0.2">
      <c r="E1128" s="2"/>
      <c r="F1128" s="2"/>
      <c r="G1128" s="86"/>
      <c r="H1128" s="3"/>
      <c r="J1128" s="138"/>
      <c r="Q1128" s="4"/>
      <c r="R1128" s="4"/>
      <c r="S1128" s="4"/>
      <c r="T1128" s="4"/>
    </row>
    <row r="1129" spans="5:20" s="1" customFormat="1" x14ac:dyDescent="0.2">
      <c r="E1129" s="2"/>
      <c r="F1129" s="2"/>
      <c r="G1129" s="86"/>
      <c r="H1129" s="3"/>
      <c r="J1129" s="138"/>
      <c r="Q1129" s="4"/>
      <c r="R1129" s="4"/>
      <c r="S1129" s="4"/>
      <c r="T1129" s="4"/>
    </row>
    <row r="1130" spans="5:20" s="1" customFormat="1" x14ac:dyDescent="0.2">
      <c r="E1130" s="2"/>
      <c r="F1130" s="2"/>
      <c r="G1130" s="86"/>
      <c r="H1130" s="3"/>
      <c r="J1130" s="138"/>
      <c r="Q1130" s="4"/>
      <c r="R1130" s="4"/>
      <c r="S1130" s="4"/>
      <c r="T1130" s="4"/>
    </row>
    <row r="1131" spans="5:20" s="1" customFormat="1" x14ac:dyDescent="0.2">
      <c r="E1131" s="2"/>
      <c r="F1131" s="2"/>
      <c r="G1131" s="86"/>
      <c r="H1131" s="3"/>
      <c r="J1131" s="138"/>
      <c r="Q1131" s="4"/>
      <c r="R1131" s="4"/>
      <c r="S1131" s="4"/>
      <c r="T1131" s="4"/>
    </row>
    <row r="1132" spans="5:20" s="1" customFormat="1" x14ac:dyDescent="0.2">
      <c r="E1132" s="2"/>
      <c r="F1132" s="2"/>
      <c r="G1132" s="86"/>
      <c r="H1132" s="3"/>
      <c r="J1132" s="138"/>
      <c r="Q1132" s="4"/>
      <c r="R1132" s="4"/>
      <c r="S1132" s="4"/>
      <c r="T1132" s="4"/>
    </row>
    <row r="1133" spans="5:20" s="1" customFormat="1" x14ac:dyDescent="0.2">
      <c r="E1133" s="2"/>
      <c r="F1133" s="2"/>
      <c r="G1133" s="86"/>
      <c r="H1133" s="3"/>
      <c r="J1133" s="138"/>
      <c r="Q1133" s="4"/>
      <c r="R1133" s="4"/>
      <c r="S1133" s="4"/>
      <c r="T1133" s="4"/>
    </row>
    <row r="1134" spans="5:20" s="1" customFormat="1" x14ac:dyDescent="0.2">
      <c r="E1134" s="2"/>
      <c r="F1134" s="2"/>
      <c r="G1134" s="86"/>
      <c r="H1134" s="3"/>
      <c r="J1134" s="138"/>
      <c r="Q1134" s="4"/>
      <c r="R1134" s="4"/>
      <c r="S1134" s="4"/>
      <c r="T1134" s="4"/>
    </row>
    <row r="1135" spans="5:20" s="1" customFormat="1" x14ac:dyDescent="0.2">
      <c r="E1135" s="2"/>
      <c r="F1135" s="2"/>
      <c r="G1135" s="86"/>
      <c r="H1135" s="3"/>
      <c r="J1135" s="138"/>
      <c r="Q1135" s="4"/>
      <c r="R1135" s="4"/>
      <c r="S1135" s="4"/>
      <c r="T1135" s="4"/>
    </row>
    <row r="1136" spans="5:20" s="1" customFormat="1" x14ac:dyDescent="0.2">
      <c r="E1136" s="2"/>
      <c r="F1136" s="2"/>
      <c r="G1136" s="86"/>
      <c r="H1136" s="3"/>
      <c r="J1136" s="138"/>
      <c r="Q1136" s="4"/>
      <c r="R1136" s="4"/>
      <c r="S1136" s="4"/>
      <c r="T1136" s="4"/>
    </row>
    <row r="1137" spans="5:20" s="1" customFormat="1" x14ac:dyDescent="0.2">
      <c r="E1137" s="2"/>
      <c r="F1137" s="2"/>
      <c r="G1137" s="86"/>
      <c r="H1137" s="3"/>
      <c r="J1137" s="138"/>
      <c r="Q1137" s="4"/>
      <c r="R1137" s="4"/>
      <c r="S1137" s="4"/>
      <c r="T1137" s="4"/>
    </row>
    <row r="1138" spans="5:20" s="1" customFormat="1" x14ac:dyDescent="0.2">
      <c r="E1138" s="2"/>
      <c r="F1138" s="2"/>
      <c r="G1138" s="86"/>
      <c r="H1138" s="3"/>
      <c r="J1138" s="138"/>
      <c r="Q1138" s="4"/>
      <c r="R1138" s="4"/>
      <c r="S1138" s="4"/>
      <c r="T1138" s="4"/>
    </row>
    <row r="1139" spans="5:20" s="1" customFormat="1" x14ac:dyDescent="0.2">
      <c r="E1139" s="2"/>
      <c r="F1139" s="2"/>
      <c r="G1139" s="86"/>
      <c r="H1139" s="3"/>
      <c r="J1139" s="138"/>
      <c r="Q1139" s="4"/>
      <c r="R1139" s="4"/>
      <c r="S1139" s="4"/>
      <c r="T1139" s="4"/>
    </row>
    <row r="1140" spans="5:20" s="1" customFormat="1" x14ac:dyDescent="0.2">
      <c r="E1140" s="2"/>
      <c r="F1140" s="2"/>
      <c r="G1140" s="86"/>
      <c r="H1140" s="3"/>
      <c r="J1140" s="138"/>
      <c r="Q1140" s="4"/>
      <c r="R1140" s="4"/>
      <c r="S1140" s="4"/>
      <c r="T1140" s="4"/>
    </row>
    <row r="1141" spans="5:20" s="1" customFormat="1" x14ac:dyDescent="0.2">
      <c r="E1141" s="2"/>
      <c r="F1141" s="2"/>
      <c r="G1141" s="86"/>
      <c r="H1141" s="3"/>
      <c r="J1141" s="138"/>
      <c r="Q1141" s="4"/>
      <c r="R1141" s="4"/>
      <c r="S1141" s="4"/>
      <c r="T1141" s="4"/>
    </row>
    <row r="1142" spans="5:20" s="1" customFormat="1" x14ac:dyDescent="0.2">
      <c r="E1142" s="2"/>
      <c r="F1142" s="2"/>
      <c r="G1142" s="86"/>
      <c r="H1142" s="3"/>
      <c r="J1142" s="138"/>
      <c r="Q1142" s="4"/>
      <c r="R1142" s="4"/>
      <c r="S1142" s="4"/>
      <c r="T1142" s="4"/>
    </row>
    <row r="1143" spans="5:20" s="1" customFormat="1" x14ac:dyDescent="0.2">
      <c r="E1143" s="2"/>
      <c r="F1143" s="2"/>
      <c r="G1143" s="86"/>
      <c r="H1143" s="3"/>
      <c r="J1143" s="138"/>
      <c r="Q1143" s="4"/>
      <c r="R1143" s="4"/>
      <c r="S1143" s="4"/>
      <c r="T1143" s="4"/>
    </row>
    <row r="1144" spans="5:20" s="1" customFormat="1" x14ac:dyDescent="0.2">
      <c r="E1144" s="2"/>
      <c r="F1144" s="2"/>
      <c r="G1144" s="86"/>
      <c r="H1144" s="3"/>
      <c r="J1144" s="138"/>
      <c r="Q1144" s="4"/>
      <c r="R1144" s="4"/>
      <c r="S1144" s="4"/>
      <c r="T1144" s="4"/>
    </row>
    <row r="1145" spans="5:20" s="1" customFormat="1" x14ac:dyDescent="0.2">
      <c r="E1145" s="2"/>
      <c r="F1145" s="2"/>
      <c r="G1145" s="86"/>
      <c r="H1145" s="3"/>
      <c r="J1145" s="138"/>
      <c r="Q1145" s="4"/>
      <c r="R1145" s="4"/>
      <c r="S1145" s="4"/>
      <c r="T1145" s="4"/>
    </row>
    <row r="1146" spans="5:20" s="1" customFormat="1" x14ac:dyDescent="0.2">
      <c r="E1146" s="2"/>
      <c r="F1146" s="2"/>
      <c r="G1146" s="86"/>
      <c r="H1146" s="3"/>
      <c r="J1146" s="138"/>
      <c r="Q1146" s="4"/>
      <c r="R1146" s="4"/>
      <c r="S1146" s="4"/>
      <c r="T1146" s="4"/>
    </row>
    <row r="1147" spans="5:20" s="1" customFormat="1" x14ac:dyDescent="0.2">
      <c r="E1147" s="2"/>
      <c r="F1147" s="2"/>
      <c r="G1147" s="86"/>
      <c r="H1147" s="3"/>
      <c r="J1147" s="138"/>
      <c r="Q1147" s="4"/>
      <c r="R1147" s="4"/>
      <c r="S1147" s="4"/>
      <c r="T1147" s="4"/>
    </row>
    <row r="1148" spans="5:20" s="1" customFormat="1" x14ac:dyDescent="0.2">
      <c r="E1148" s="2"/>
      <c r="F1148" s="2"/>
      <c r="G1148" s="86"/>
      <c r="H1148" s="3"/>
      <c r="J1148" s="138"/>
      <c r="Q1148" s="4"/>
      <c r="R1148" s="4"/>
      <c r="S1148" s="4"/>
      <c r="T1148" s="4"/>
    </row>
    <row r="1149" spans="5:20" s="1" customFormat="1" x14ac:dyDescent="0.2">
      <c r="E1149" s="2"/>
      <c r="F1149" s="2"/>
      <c r="G1149" s="86"/>
      <c r="H1149" s="3"/>
      <c r="J1149" s="138"/>
      <c r="Q1149" s="4"/>
      <c r="R1149" s="4"/>
      <c r="S1149" s="4"/>
      <c r="T1149" s="4"/>
    </row>
    <row r="1150" spans="5:20" s="1" customFormat="1" x14ac:dyDescent="0.2">
      <c r="E1150" s="2"/>
      <c r="F1150" s="2"/>
      <c r="G1150" s="86"/>
      <c r="H1150" s="3"/>
      <c r="J1150" s="138"/>
      <c r="Q1150" s="4"/>
      <c r="R1150" s="4"/>
      <c r="S1150" s="4"/>
      <c r="T1150" s="4"/>
    </row>
    <row r="1151" spans="5:20" s="1" customFormat="1" x14ac:dyDescent="0.2">
      <c r="E1151" s="2"/>
      <c r="F1151" s="2"/>
      <c r="G1151" s="86"/>
      <c r="H1151" s="3"/>
      <c r="J1151" s="138"/>
      <c r="Q1151" s="4"/>
      <c r="R1151" s="4"/>
      <c r="S1151" s="4"/>
      <c r="T1151" s="4"/>
    </row>
    <row r="1152" spans="5:20" s="1" customFormat="1" x14ac:dyDescent="0.2">
      <c r="E1152" s="2"/>
      <c r="F1152" s="2"/>
      <c r="G1152" s="86"/>
      <c r="H1152" s="3"/>
      <c r="J1152" s="138"/>
      <c r="Q1152" s="4"/>
      <c r="R1152" s="4"/>
      <c r="S1152" s="4"/>
      <c r="T1152" s="4"/>
    </row>
    <row r="1153" spans="5:20" s="1" customFormat="1" x14ac:dyDescent="0.2">
      <c r="E1153" s="2"/>
      <c r="F1153" s="2"/>
      <c r="G1153" s="86"/>
      <c r="H1153" s="3"/>
      <c r="J1153" s="138"/>
      <c r="Q1153" s="4"/>
      <c r="R1153" s="4"/>
      <c r="S1153" s="4"/>
      <c r="T1153" s="4"/>
    </row>
    <row r="1154" spans="5:20" s="1" customFormat="1" x14ac:dyDescent="0.2">
      <c r="E1154" s="2"/>
      <c r="F1154" s="2"/>
      <c r="G1154" s="86"/>
      <c r="H1154" s="3"/>
      <c r="J1154" s="138"/>
      <c r="Q1154" s="4"/>
      <c r="R1154" s="4"/>
      <c r="S1154" s="4"/>
      <c r="T1154" s="4"/>
    </row>
    <row r="1155" spans="5:20" s="1" customFormat="1" x14ac:dyDescent="0.2">
      <c r="E1155" s="2"/>
      <c r="F1155" s="2"/>
      <c r="G1155" s="86"/>
      <c r="H1155" s="3"/>
      <c r="J1155" s="138"/>
      <c r="Q1155" s="4"/>
      <c r="R1155" s="4"/>
      <c r="S1155" s="4"/>
      <c r="T1155" s="4"/>
    </row>
    <row r="1156" spans="5:20" s="1" customFormat="1" x14ac:dyDescent="0.2">
      <c r="E1156" s="2"/>
      <c r="F1156" s="2"/>
      <c r="G1156" s="86"/>
      <c r="H1156" s="3"/>
      <c r="J1156" s="138"/>
      <c r="Q1156" s="4"/>
      <c r="R1156" s="4"/>
      <c r="S1156" s="4"/>
      <c r="T1156" s="4"/>
    </row>
    <row r="1157" spans="5:20" s="1" customFormat="1" x14ac:dyDescent="0.2">
      <c r="E1157" s="2"/>
      <c r="F1157" s="2"/>
      <c r="G1157" s="86"/>
      <c r="H1157" s="3"/>
      <c r="J1157" s="138"/>
      <c r="Q1157" s="4"/>
      <c r="R1157" s="4"/>
      <c r="S1157" s="4"/>
      <c r="T1157" s="4"/>
    </row>
    <row r="1158" spans="5:20" s="1" customFormat="1" x14ac:dyDescent="0.2">
      <c r="E1158" s="2"/>
      <c r="F1158" s="2"/>
      <c r="G1158" s="86"/>
      <c r="H1158" s="3"/>
      <c r="J1158" s="138"/>
      <c r="Q1158" s="4"/>
      <c r="R1158" s="4"/>
      <c r="S1158" s="4"/>
      <c r="T1158" s="4"/>
    </row>
    <row r="1159" spans="5:20" s="1" customFormat="1" x14ac:dyDescent="0.2">
      <c r="E1159" s="2"/>
      <c r="F1159" s="2"/>
      <c r="G1159" s="86"/>
      <c r="H1159" s="3"/>
      <c r="J1159" s="138"/>
      <c r="Q1159" s="4"/>
      <c r="R1159" s="4"/>
      <c r="S1159" s="4"/>
      <c r="T1159" s="4"/>
    </row>
    <row r="1160" spans="5:20" s="1" customFormat="1" x14ac:dyDescent="0.2">
      <c r="E1160" s="2"/>
      <c r="F1160" s="2"/>
      <c r="G1160" s="86"/>
      <c r="H1160" s="3"/>
      <c r="J1160" s="138"/>
      <c r="Q1160" s="4"/>
      <c r="R1160" s="4"/>
      <c r="S1160" s="4"/>
      <c r="T1160" s="4"/>
    </row>
    <row r="1161" spans="5:20" s="1" customFormat="1" x14ac:dyDescent="0.2">
      <c r="E1161" s="2"/>
      <c r="F1161" s="2"/>
      <c r="G1161" s="86"/>
      <c r="H1161" s="3"/>
      <c r="J1161" s="138"/>
      <c r="Q1161" s="4"/>
      <c r="R1161" s="4"/>
      <c r="S1161" s="4"/>
      <c r="T1161" s="4"/>
    </row>
    <row r="1162" spans="5:20" s="1" customFormat="1" x14ac:dyDescent="0.2">
      <c r="E1162" s="2"/>
      <c r="F1162" s="2"/>
      <c r="G1162" s="86"/>
      <c r="H1162" s="3"/>
      <c r="J1162" s="138"/>
      <c r="Q1162" s="4"/>
      <c r="R1162" s="4"/>
      <c r="S1162" s="4"/>
      <c r="T1162" s="4"/>
    </row>
    <row r="1163" spans="5:20" s="1" customFormat="1" x14ac:dyDescent="0.2">
      <c r="E1163" s="2"/>
      <c r="F1163" s="2"/>
      <c r="G1163" s="86"/>
      <c r="H1163" s="3"/>
      <c r="J1163" s="138"/>
      <c r="Q1163" s="4"/>
      <c r="R1163" s="4"/>
      <c r="S1163" s="4"/>
      <c r="T1163" s="4"/>
    </row>
    <row r="1164" spans="5:20" s="1" customFormat="1" x14ac:dyDescent="0.2">
      <c r="E1164" s="2"/>
      <c r="F1164" s="2"/>
      <c r="G1164" s="86"/>
      <c r="H1164" s="3"/>
      <c r="J1164" s="138"/>
      <c r="Q1164" s="4"/>
      <c r="R1164" s="4"/>
      <c r="S1164" s="4"/>
      <c r="T1164" s="4"/>
    </row>
    <row r="1165" spans="5:20" s="1" customFormat="1" x14ac:dyDescent="0.2">
      <c r="E1165" s="2"/>
      <c r="F1165" s="2"/>
      <c r="G1165" s="86"/>
      <c r="H1165" s="3"/>
      <c r="J1165" s="138"/>
      <c r="Q1165" s="4"/>
      <c r="R1165" s="4"/>
      <c r="S1165" s="4"/>
      <c r="T1165" s="4"/>
    </row>
    <row r="1166" spans="5:20" s="1" customFormat="1" x14ac:dyDescent="0.2">
      <c r="E1166" s="2"/>
      <c r="F1166" s="2"/>
      <c r="G1166" s="86"/>
      <c r="H1166" s="3"/>
      <c r="J1166" s="138"/>
      <c r="Q1166" s="4"/>
      <c r="R1166" s="4"/>
      <c r="S1166" s="4"/>
      <c r="T1166" s="4"/>
    </row>
    <row r="1167" spans="5:20" s="1" customFormat="1" x14ac:dyDescent="0.2">
      <c r="E1167" s="2"/>
      <c r="F1167" s="2"/>
      <c r="G1167" s="86"/>
      <c r="H1167" s="3"/>
      <c r="J1167" s="138"/>
      <c r="Q1167" s="4"/>
      <c r="R1167" s="4"/>
      <c r="S1167" s="4"/>
      <c r="T1167" s="4"/>
    </row>
    <row r="1168" spans="5:20" s="1" customFormat="1" x14ac:dyDescent="0.2">
      <c r="E1168" s="2"/>
      <c r="F1168" s="2"/>
      <c r="G1168" s="86"/>
      <c r="H1168" s="3"/>
      <c r="J1168" s="138"/>
      <c r="Q1168" s="4"/>
      <c r="R1168" s="4"/>
      <c r="S1168" s="4"/>
      <c r="T1168" s="4"/>
    </row>
    <row r="1169" spans="5:20" s="1" customFormat="1" x14ac:dyDescent="0.2">
      <c r="E1169" s="2"/>
      <c r="F1169" s="2"/>
      <c r="G1169" s="86"/>
      <c r="H1169" s="3"/>
      <c r="J1169" s="138"/>
      <c r="Q1169" s="4"/>
      <c r="R1169" s="4"/>
      <c r="S1169" s="4"/>
      <c r="T1169" s="4"/>
    </row>
    <row r="1170" spans="5:20" s="1" customFormat="1" x14ac:dyDescent="0.2">
      <c r="E1170" s="2"/>
      <c r="F1170" s="2"/>
      <c r="G1170" s="86"/>
      <c r="H1170" s="3"/>
      <c r="J1170" s="138"/>
      <c r="Q1170" s="4"/>
      <c r="R1170" s="4"/>
      <c r="S1170" s="4"/>
      <c r="T1170" s="4"/>
    </row>
    <row r="1171" spans="5:20" s="1" customFormat="1" x14ac:dyDescent="0.2">
      <c r="E1171" s="2"/>
      <c r="F1171" s="2"/>
      <c r="G1171" s="86"/>
      <c r="H1171" s="3"/>
      <c r="J1171" s="138"/>
      <c r="Q1171" s="4"/>
      <c r="R1171" s="4"/>
      <c r="S1171" s="4"/>
      <c r="T1171" s="4"/>
    </row>
    <row r="1172" spans="5:20" s="1" customFormat="1" x14ac:dyDescent="0.2">
      <c r="E1172" s="2"/>
      <c r="F1172" s="2"/>
      <c r="G1172" s="86"/>
      <c r="H1172" s="3"/>
      <c r="J1172" s="138"/>
      <c r="Q1172" s="4"/>
      <c r="R1172" s="4"/>
      <c r="S1172" s="4"/>
      <c r="T1172" s="4"/>
    </row>
    <row r="1173" spans="5:20" s="1" customFormat="1" x14ac:dyDescent="0.2">
      <c r="E1173" s="2"/>
      <c r="F1173" s="2"/>
      <c r="G1173" s="86"/>
      <c r="H1173" s="3"/>
      <c r="J1173" s="138"/>
      <c r="Q1173" s="4"/>
      <c r="R1173" s="4"/>
      <c r="S1173" s="4"/>
      <c r="T1173" s="4"/>
    </row>
    <row r="1174" spans="5:20" s="1" customFormat="1" x14ac:dyDescent="0.2">
      <c r="E1174" s="2"/>
      <c r="F1174" s="2"/>
      <c r="G1174" s="86"/>
      <c r="H1174" s="3"/>
      <c r="J1174" s="138"/>
      <c r="Q1174" s="4"/>
      <c r="R1174" s="4"/>
      <c r="S1174" s="4"/>
      <c r="T1174" s="4"/>
    </row>
    <row r="1175" spans="5:20" s="1" customFormat="1" x14ac:dyDescent="0.2">
      <c r="E1175" s="2"/>
      <c r="F1175" s="2"/>
      <c r="G1175" s="86"/>
      <c r="H1175" s="3"/>
      <c r="J1175" s="138"/>
      <c r="Q1175" s="4"/>
      <c r="R1175" s="4"/>
      <c r="S1175" s="4"/>
      <c r="T1175" s="4"/>
    </row>
    <row r="1176" spans="5:20" s="1" customFormat="1" x14ac:dyDescent="0.2">
      <c r="E1176" s="2"/>
      <c r="F1176" s="2"/>
      <c r="G1176" s="86"/>
      <c r="H1176" s="3"/>
      <c r="J1176" s="138"/>
      <c r="Q1176" s="4"/>
      <c r="R1176" s="4"/>
      <c r="S1176" s="4"/>
      <c r="T1176" s="4"/>
    </row>
    <row r="1177" spans="5:20" s="1" customFormat="1" x14ac:dyDescent="0.2">
      <c r="E1177" s="2"/>
      <c r="F1177" s="2"/>
      <c r="G1177" s="86"/>
      <c r="H1177" s="3"/>
      <c r="J1177" s="138"/>
      <c r="Q1177" s="4"/>
      <c r="R1177" s="4"/>
      <c r="S1177" s="4"/>
      <c r="T1177" s="4"/>
    </row>
    <row r="1178" spans="5:20" s="1" customFormat="1" x14ac:dyDescent="0.2">
      <c r="E1178" s="2"/>
      <c r="F1178" s="2"/>
      <c r="G1178" s="86"/>
      <c r="H1178" s="3"/>
      <c r="J1178" s="138"/>
      <c r="Q1178" s="4"/>
      <c r="R1178" s="4"/>
      <c r="S1178" s="4"/>
      <c r="T1178" s="4"/>
    </row>
    <row r="1179" spans="5:20" s="1" customFormat="1" x14ac:dyDescent="0.2">
      <c r="E1179" s="2"/>
      <c r="F1179" s="2"/>
      <c r="G1179" s="86"/>
      <c r="H1179" s="3"/>
      <c r="J1179" s="138"/>
      <c r="Q1179" s="4"/>
      <c r="R1179" s="4"/>
      <c r="S1179" s="4"/>
      <c r="T1179" s="4"/>
    </row>
    <row r="1180" spans="5:20" s="1" customFormat="1" x14ac:dyDescent="0.2">
      <c r="E1180" s="2"/>
      <c r="F1180" s="2"/>
      <c r="G1180" s="86"/>
      <c r="H1180" s="3"/>
      <c r="J1180" s="138"/>
      <c r="Q1180" s="4"/>
      <c r="R1180" s="4"/>
      <c r="S1180" s="4"/>
      <c r="T1180" s="4"/>
    </row>
    <row r="1181" spans="5:20" s="1" customFormat="1" x14ac:dyDescent="0.2">
      <c r="E1181" s="2"/>
      <c r="F1181" s="2"/>
      <c r="G1181" s="86"/>
      <c r="H1181" s="3"/>
      <c r="J1181" s="138"/>
      <c r="Q1181" s="4"/>
      <c r="R1181" s="4"/>
      <c r="S1181" s="4"/>
      <c r="T1181" s="4"/>
    </row>
    <row r="1182" spans="5:20" s="1" customFormat="1" x14ac:dyDescent="0.2">
      <c r="E1182" s="2"/>
      <c r="F1182" s="2"/>
      <c r="G1182" s="86"/>
      <c r="H1182" s="3"/>
      <c r="J1182" s="138"/>
      <c r="Q1182" s="4"/>
      <c r="R1182" s="4"/>
      <c r="S1182" s="4"/>
      <c r="T1182" s="4"/>
    </row>
    <row r="1183" spans="5:20" s="1" customFormat="1" x14ac:dyDescent="0.2">
      <c r="E1183" s="2"/>
      <c r="F1183" s="2"/>
      <c r="G1183" s="86"/>
      <c r="H1183" s="3"/>
      <c r="J1183" s="138"/>
      <c r="Q1183" s="4"/>
      <c r="R1183" s="4"/>
      <c r="S1183" s="4"/>
      <c r="T1183" s="4"/>
    </row>
    <row r="1184" spans="5:20" s="1" customFormat="1" x14ac:dyDescent="0.2">
      <c r="E1184" s="2"/>
      <c r="F1184" s="2"/>
      <c r="G1184" s="86"/>
      <c r="H1184" s="3"/>
      <c r="J1184" s="138"/>
      <c r="Q1184" s="4"/>
      <c r="R1184" s="4"/>
      <c r="S1184" s="4"/>
      <c r="T1184" s="4"/>
    </row>
    <row r="1185" spans="5:20" s="1" customFormat="1" x14ac:dyDescent="0.2">
      <c r="E1185" s="2"/>
      <c r="F1185" s="2"/>
      <c r="G1185" s="86"/>
      <c r="H1185" s="3"/>
      <c r="J1185" s="138"/>
      <c r="Q1185" s="4"/>
      <c r="R1185" s="4"/>
      <c r="S1185" s="4"/>
      <c r="T1185" s="4"/>
    </row>
    <row r="1186" spans="5:20" s="1" customFormat="1" x14ac:dyDescent="0.2">
      <c r="E1186" s="2"/>
      <c r="F1186" s="2"/>
      <c r="G1186" s="86"/>
      <c r="H1186" s="3"/>
      <c r="J1186" s="138"/>
      <c r="Q1186" s="4"/>
      <c r="R1186" s="4"/>
      <c r="S1186" s="4"/>
      <c r="T1186" s="4"/>
    </row>
    <row r="1187" spans="5:20" s="1" customFormat="1" x14ac:dyDescent="0.2">
      <c r="E1187" s="2"/>
      <c r="F1187" s="2"/>
      <c r="G1187" s="86"/>
      <c r="H1187" s="3"/>
      <c r="J1187" s="138"/>
      <c r="Q1187" s="4"/>
      <c r="R1187" s="4"/>
      <c r="S1187" s="4"/>
      <c r="T1187" s="4"/>
    </row>
    <row r="1188" spans="5:20" s="1" customFormat="1" x14ac:dyDescent="0.2">
      <c r="E1188" s="2"/>
      <c r="F1188" s="2"/>
      <c r="G1188" s="86"/>
      <c r="H1188" s="3"/>
      <c r="J1188" s="138"/>
      <c r="Q1188" s="4"/>
      <c r="R1188" s="4"/>
      <c r="S1188" s="4"/>
      <c r="T1188" s="4"/>
    </row>
    <row r="1189" spans="5:20" s="1" customFormat="1" x14ac:dyDescent="0.2">
      <c r="E1189" s="2"/>
      <c r="F1189" s="2"/>
      <c r="G1189" s="86"/>
      <c r="H1189" s="3"/>
      <c r="J1189" s="138"/>
      <c r="Q1189" s="4"/>
      <c r="R1189" s="4"/>
      <c r="S1189" s="4"/>
      <c r="T1189" s="4"/>
    </row>
    <row r="1190" spans="5:20" s="1" customFormat="1" x14ac:dyDescent="0.2">
      <c r="E1190" s="2"/>
      <c r="F1190" s="2"/>
      <c r="G1190" s="86"/>
      <c r="H1190" s="3"/>
      <c r="J1190" s="138"/>
      <c r="Q1190" s="4"/>
      <c r="R1190" s="4"/>
      <c r="S1190" s="4"/>
      <c r="T1190" s="4"/>
    </row>
    <row r="1191" spans="5:20" s="1" customFormat="1" x14ac:dyDescent="0.2">
      <c r="E1191" s="2"/>
      <c r="F1191" s="2"/>
      <c r="G1191" s="86"/>
      <c r="H1191" s="3"/>
      <c r="J1191" s="138"/>
      <c r="Q1191" s="4"/>
      <c r="R1191" s="4"/>
      <c r="S1191" s="4"/>
      <c r="T1191" s="4"/>
    </row>
    <row r="1192" spans="5:20" s="1" customFormat="1" x14ac:dyDescent="0.2">
      <c r="E1192" s="2"/>
      <c r="F1192" s="2"/>
      <c r="G1192" s="86"/>
      <c r="H1192" s="3"/>
      <c r="J1192" s="138"/>
      <c r="Q1192" s="4"/>
      <c r="R1192" s="4"/>
      <c r="S1192" s="4"/>
      <c r="T1192" s="4"/>
    </row>
    <row r="1193" spans="5:20" s="1" customFormat="1" x14ac:dyDescent="0.2">
      <c r="E1193" s="2"/>
      <c r="F1193" s="2"/>
      <c r="G1193" s="86"/>
      <c r="H1193" s="3"/>
      <c r="J1193" s="138"/>
      <c r="Q1193" s="4"/>
      <c r="R1193" s="4"/>
      <c r="S1193" s="4"/>
      <c r="T1193" s="4"/>
    </row>
    <row r="1194" spans="5:20" s="1" customFormat="1" x14ac:dyDescent="0.2">
      <c r="E1194" s="2"/>
      <c r="F1194" s="2"/>
      <c r="G1194" s="86"/>
      <c r="H1194" s="3"/>
      <c r="J1194" s="138"/>
      <c r="Q1194" s="4"/>
      <c r="R1194" s="4"/>
      <c r="S1194" s="4"/>
      <c r="T1194" s="4"/>
    </row>
    <row r="1195" spans="5:20" s="1" customFormat="1" x14ac:dyDescent="0.2">
      <c r="E1195" s="2"/>
      <c r="F1195" s="2"/>
      <c r="G1195" s="86"/>
      <c r="H1195" s="3"/>
      <c r="J1195" s="138"/>
      <c r="Q1195" s="4"/>
      <c r="R1195" s="4"/>
      <c r="S1195" s="4"/>
      <c r="T1195" s="4"/>
    </row>
    <row r="1196" spans="5:20" s="1" customFormat="1" x14ac:dyDescent="0.2">
      <c r="E1196" s="2"/>
      <c r="F1196" s="2"/>
      <c r="G1196" s="86"/>
      <c r="H1196" s="3"/>
      <c r="J1196" s="138"/>
      <c r="Q1196" s="4"/>
      <c r="R1196" s="4"/>
      <c r="S1196" s="4"/>
      <c r="T1196" s="4"/>
    </row>
    <row r="1197" spans="5:20" s="1" customFormat="1" x14ac:dyDescent="0.2">
      <c r="E1197" s="2"/>
      <c r="F1197" s="2"/>
      <c r="G1197" s="86"/>
      <c r="H1197" s="3"/>
      <c r="J1197" s="138"/>
      <c r="Q1197" s="4"/>
      <c r="R1197" s="4"/>
      <c r="S1197" s="4"/>
      <c r="T1197" s="4"/>
    </row>
    <row r="1198" spans="5:20" s="1" customFormat="1" x14ac:dyDescent="0.2">
      <c r="E1198" s="2"/>
      <c r="F1198" s="2"/>
      <c r="G1198" s="86"/>
      <c r="H1198" s="3"/>
      <c r="J1198" s="138"/>
      <c r="Q1198" s="4"/>
      <c r="R1198" s="4"/>
      <c r="S1198" s="4"/>
      <c r="T1198" s="4"/>
    </row>
    <row r="1199" spans="5:20" s="1" customFormat="1" x14ac:dyDescent="0.2">
      <c r="E1199" s="2"/>
      <c r="F1199" s="2"/>
      <c r="G1199" s="86"/>
      <c r="H1199" s="3"/>
      <c r="J1199" s="138"/>
      <c r="Q1199" s="4"/>
      <c r="R1199" s="4"/>
      <c r="S1199" s="4"/>
      <c r="T1199" s="4"/>
    </row>
    <row r="1200" spans="5:20" s="1" customFormat="1" x14ac:dyDescent="0.2">
      <c r="E1200" s="2"/>
      <c r="F1200" s="2"/>
      <c r="G1200" s="86"/>
      <c r="H1200" s="3"/>
      <c r="J1200" s="138"/>
      <c r="Q1200" s="4"/>
      <c r="R1200" s="4"/>
      <c r="S1200" s="4"/>
      <c r="T1200" s="4"/>
    </row>
    <row r="1201" spans="5:20" s="1" customFormat="1" x14ac:dyDescent="0.2">
      <c r="E1201" s="2"/>
      <c r="F1201" s="2"/>
      <c r="G1201" s="86"/>
      <c r="H1201" s="3"/>
      <c r="J1201" s="138"/>
      <c r="Q1201" s="4"/>
      <c r="R1201" s="4"/>
      <c r="S1201" s="4"/>
      <c r="T1201" s="4"/>
    </row>
    <row r="1202" spans="5:20" s="1" customFormat="1" x14ac:dyDescent="0.2">
      <c r="E1202" s="2"/>
      <c r="F1202" s="2"/>
      <c r="G1202" s="86"/>
      <c r="H1202" s="3"/>
      <c r="J1202" s="138"/>
      <c r="Q1202" s="4"/>
      <c r="R1202" s="4"/>
      <c r="S1202" s="4"/>
      <c r="T1202" s="4"/>
    </row>
    <row r="1203" spans="5:20" s="1" customFormat="1" x14ac:dyDescent="0.2">
      <c r="E1203" s="2"/>
      <c r="F1203" s="2"/>
      <c r="G1203" s="86"/>
      <c r="H1203" s="3"/>
      <c r="J1203" s="138"/>
      <c r="Q1203" s="4"/>
      <c r="R1203" s="4"/>
      <c r="S1203" s="4"/>
      <c r="T1203" s="4"/>
    </row>
    <row r="1204" spans="5:20" s="1" customFormat="1" x14ac:dyDescent="0.2">
      <c r="E1204" s="2"/>
      <c r="F1204" s="2"/>
      <c r="G1204" s="86"/>
      <c r="H1204" s="3"/>
      <c r="J1204" s="138"/>
      <c r="Q1204" s="4"/>
      <c r="R1204" s="4"/>
      <c r="S1204" s="4"/>
      <c r="T1204" s="4"/>
    </row>
    <row r="1205" spans="5:20" s="1" customFormat="1" x14ac:dyDescent="0.2">
      <c r="E1205" s="2"/>
      <c r="F1205" s="2"/>
      <c r="G1205" s="86"/>
      <c r="H1205" s="3"/>
      <c r="J1205" s="138"/>
      <c r="Q1205" s="4"/>
      <c r="R1205" s="4"/>
      <c r="S1205" s="4"/>
      <c r="T1205" s="4"/>
    </row>
    <row r="1206" spans="5:20" s="1" customFormat="1" x14ac:dyDescent="0.2">
      <c r="E1206" s="2"/>
      <c r="F1206" s="2"/>
      <c r="G1206" s="86"/>
      <c r="H1206" s="3"/>
      <c r="J1206" s="138"/>
      <c r="Q1206" s="4"/>
      <c r="R1206" s="4"/>
      <c r="S1206" s="4"/>
      <c r="T1206" s="4"/>
    </row>
    <row r="1207" spans="5:20" s="1" customFormat="1" x14ac:dyDescent="0.2">
      <c r="E1207" s="2"/>
      <c r="F1207" s="2"/>
      <c r="G1207" s="86"/>
      <c r="H1207" s="3"/>
      <c r="J1207" s="138"/>
      <c r="Q1207" s="4"/>
      <c r="R1207" s="4"/>
      <c r="S1207" s="4"/>
      <c r="T1207" s="4"/>
    </row>
    <row r="1208" spans="5:20" s="1" customFormat="1" x14ac:dyDescent="0.2">
      <c r="E1208" s="2"/>
      <c r="F1208" s="2"/>
      <c r="G1208" s="86"/>
      <c r="H1208" s="3"/>
      <c r="J1208" s="138"/>
      <c r="Q1208" s="4"/>
      <c r="R1208" s="4"/>
      <c r="S1208" s="4"/>
      <c r="T1208" s="4"/>
    </row>
    <row r="1209" spans="5:20" s="1" customFormat="1" x14ac:dyDescent="0.2">
      <c r="E1209" s="2"/>
      <c r="F1209" s="2"/>
      <c r="G1209" s="86"/>
      <c r="H1209" s="3"/>
      <c r="J1209" s="138"/>
      <c r="Q1209" s="4"/>
      <c r="R1209" s="4"/>
      <c r="S1209" s="4"/>
      <c r="T1209" s="4"/>
    </row>
    <row r="1210" spans="5:20" s="1" customFormat="1" x14ac:dyDescent="0.2">
      <c r="E1210" s="2"/>
      <c r="F1210" s="2"/>
      <c r="G1210" s="86"/>
      <c r="H1210" s="3"/>
      <c r="J1210" s="138"/>
      <c r="Q1210" s="4"/>
      <c r="R1210" s="4"/>
      <c r="S1210" s="4"/>
      <c r="T1210" s="4"/>
    </row>
    <row r="1211" spans="5:20" s="1" customFormat="1" x14ac:dyDescent="0.2">
      <c r="E1211" s="2"/>
      <c r="F1211" s="2"/>
      <c r="G1211" s="86"/>
      <c r="H1211" s="3"/>
      <c r="J1211" s="138"/>
      <c r="Q1211" s="4"/>
      <c r="R1211" s="4"/>
      <c r="S1211" s="4"/>
      <c r="T1211" s="4"/>
    </row>
    <row r="1212" spans="5:20" s="1" customFormat="1" x14ac:dyDescent="0.2">
      <c r="E1212" s="2"/>
      <c r="F1212" s="2"/>
      <c r="G1212" s="86"/>
      <c r="H1212" s="3"/>
      <c r="J1212" s="138"/>
      <c r="Q1212" s="4"/>
      <c r="R1212" s="4"/>
      <c r="S1212" s="4"/>
      <c r="T1212" s="4"/>
    </row>
    <row r="1213" spans="5:20" s="1" customFormat="1" x14ac:dyDescent="0.2">
      <c r="E1213" s="2"/>
      <c r="F1213" s="2"/>
      <c r="G1213" s="86"/>
      <c r="H1213" s="3"/>
      <c r="J1213" s="138"/>
      <c r="Q1213" s="4"/>
      <c r="R1213" s="4"/>
      <c r="S1213" s="4"/>
      <c r="T1213" s="4"/>
    </row>
    <row r="1214" spans="5:20" s="1" customFormat="1" x14ac:dyDescent="0.2">
      <c r="E1214" s="2"/>
      <c r="F1214" s="2"/>
      <c r="G1214" s="86"/>
      <c r="H1214" s="3"/>
      <c r="J1214" s="138"/>
      <c r="Q1214" s="4"/>
      <c r="R1214" s="4"/>
      <c r="S1214" s="4"/>
      <c r="T1214" s="4"/>
    </row>
    <row r="1215" spans="5:20" s="1" customFormat="1" x14ac:dyDescent="0.2">
      <c r="E1215" s="2"/>
      <c r="F1215" s="2"/>
      <c r="G1215" s="86"/>
      <c r="H1215" s="3"/>
      <c r="J1215" s="138"/>
      <c r="Q1215" s="4"/>
      <c r="R1215" s="4"/>
      <c r="S1215" s="4"/>
      <c r="T1215" s="4"/>
    </row>
    <row r="1216" spans="5:20" s="1" customFormat="1" x14ac:dyDescent="0.2">
      <c r="E1216" s="2"/>
      <c r="F1216" s="2"/>
      <c r="G1216" s="86"/>
      <c r="H1216" s="3"/>
      <c r="J1216" s="138"/>
      <c r="Q1216" s="4"/>
      <c r="R1216" s="4"/>
      <c r="S1216" s="4"/>
      <c r="T1216" s="4"/>
    </row>
    <row r="1217" spans="5:20" s="1" customFormat="1" x14ac:dyDescent="0.2">
      <c r="E1217" s="2"/>
      <c r="F1217" s="2"/>
      <c r="G1217" s="86"/>
      <c r="H1217" s="3"/>
      <c r="J1217" s="138"/>
      <c r="Q1217" s="4"/>
      <c r="R1217" s="4"/>
      <c r="S1217" s="4"/>
      <c r="T1217" s="4"/>
    </row>
    <row r="1218" spans="5:20" s="1" customFormat="1" x14ac:dyDescent="0.2">
      <c r="E1218" s="2"/>
      <c r="F1218" s="2"/>
      <c r="G1218" s="86"/>
      <c r="H1218" s="3"/>
      <c r="J1218" s="138"/>
      <c r="Q1218" s="4"/>
      <c r="R1218" s="4"/>
      <c r="S1218" s="4"/>
      <c r="T1218" s="4"/>
    </row>
    <row r="1219" spans="5:20" s="1" customFormat="1" x14ac:dyDescent="0.2">
      <c r="E1219" s="2"/>
      <c r="F1219" s="2"/>
      <c r="G1219" s="86"/>
      <c r="H1219" s="3"/>
      <c r="J1219" s="138"/>
      <c r="Q1219" s="4"/>
      <c r="R1219" s="4"/>
      <c r="S1219" s="4"/>
      <c r="T1219" s="4"/>
    </row>
    <row r="1220" spans="5:20" s="1" customFormat="1" x14ac:dyDescent="0.2">
      <c r="E1220" s="2"/>
      <c r="F1220" s="2"/>
      <c r="G1220" s="86"/>
      <c r="H1220" s="3"/>
      <c r="J1220" s="138"/>
      <c r="Q1220" s="4"/>
      <c r="R1220" s="4"/>
      <c r="S1220" s="4"/>
      <c r="T1220" s="4"/>
    </row>
    <row r="1221" spans="5:20" s="1" customFormat="1" x14ac:dyDescent="0.2">
      <c r="E1221" s="2"/>
      <c r="F1221" s="2"/>
      <c r="G1221" s="86"/>
      <c r="H1221" s="3"/>
      <c r="J1221" s="138"/>
      <c r="Q1221" s="4"/>
      <c r="R1221" s="4"/>
      <c r="S1221" s="4"/>
      <c r="T1221" s="4"/>
    </row>
    <row r="1222" spans="5:20" s="1" customFormat="1" x14ac:dyDescent="0.2">
      <c r="E1222" s="2"/>
      <c r="F1222" s="2"/>
      <c r="G1222" s="86"/>
      <c r="H1222" s="3"/>
      <c r="J1222" s="138"/>
      <c r="Q1222" s="4"/>
      <c r="R1222" s="4"/>
      <c r="S1222" s="4"/>
      <c r="T1222" s="4"/>
    </row>
    <row r="1223" spans="5:20" s="1" customFormat="1" x14ac:dyDescent="0.2">
      <c r="E1223" s="2"/>
      <c r="F1223" s="2"/>
      <c r="G1223" s="86"/>
      <c r="H1223" s="3"/>
      <c r="J1223" s="138"/>
      <c r="Q1223" s="4"/>
      <c r="R1223" s="4"/>
      <c r="S1223" s="4"/>
      <c r="T1223" s="4"/>
    </row>
    <row r="1224" spans="5:20" s="1" customFormat="1" x14ac:dyDescent="0.2">
      <c r="E1224" s="2"/>
      <c r="F1224" s="2"/>
      <c r="G1224" s="86"/>
      <c r="H1224" s="3"/>
      <c r="J1224" s="138"/>
      <c r="Q1224" s="4"/>
      <c r="R1224" s="4"/>
      <c r="S1224" s="4"/>
      <c r="T1224" s="4"/>
    </row>
    <row r="1225" spans="5:20" s="1" customFormat="1" x14ac:dyDescent="0.2">
      <c r="E1225" s="2"/>
      <c r="F1225" s="2"/>
      <c r="G1225" s="86"/>
      <c r="H1225" s="3"/>
      <c r="J1225" s="138"/>
      <c r="Q1225" s="4"/>
      <c r="R1225" s="4"/>
      <c r="S1225" s="4"/>
      <c r="T1225" s="4"/>
    </row>
    <row r="1226" spans="5:20" s="1" customFormat="1" x14ac:dyDescent="0.2">
      <c r="E1226" s="2"/>
      <c r="F1226" s="2"/>
      <c r="G1226" s="86"/>
      <c r="H1226" s="3"/>
      <c r="J1226" s="138"/>
      <c r="Q1226" s="4"/>
      <c r="R1226" s="4"/>
      <c r="S1226" s="4"/>
      <c r="T1226" s="4"/>
    </row>
    <row r="1227" spans="5:20" s="1" customFormat="1" x14ac:dyDescent="0.2">
      <c r="E1227" s="2"/>
      <c r="F1227" s="2"/>
      <c r="G1227" s="86"/>
      <c r="H1227" s="3"/>
      <c r="J1227" s="138"/>
      <c r="Q1227" s="4"/>
      <c r="R1227" s="4"/>
      <c r="S1227" s="4"/>
      <c r="T1227" s="4"/>
    </row>
    <row r="1228" spans="5:20" s="1" customFormat="1" x14ac:dyDescent="0.2">
      <c r="E1228" s="2"/>
      <c r="F1228" s="2"/>
      <c r="G1228" s="86"/>
      <c r="H1228" s="3"/>
      <c r="J1228" s="138"/>
      <c r="Q1228" s="4"/>
      <c r="R1228" s="4"/>
      <c r="S1228" s="4"/>
      <c r="T1228" s="4"/>
    </row>
    <row r="1229" spans="5:20" s="1" customFormat="1" x14ac:dyDescent="0.2">
      <c r="E1229" s="2"/>
      <c r="F1229" s="2"/>
      <c r="G1229" s="86"/>
      <c r="H1229" s="3"/>
      <c r="J1229" s="138"/>
      <c r="Q1229" s="4"/>
      <c r="R1229" s="4"/>
      <c r="S1229" s="4"/>
      <c r="T1229" s="4"/>
    </row>
    <row r="1230" spans="5:20" s="1" customFormat="1" x14ac:dyDescent="0.2">
      <c r="E1230" s="2"/>
      <c r="F1230" s="2"/>
      <c r="G1230" s="86"/>
      <c r="H1230" s="3"/>
      <c r="J1230" s="138"/>
      <c r="Q1230" s="4"/>
      <c r="R1230" s="4"/>
      <c r="S1230" s="4"/>
      <c r="T1230" s="4"/>
    </row>
    <row r="1231" spans="5:20" s="1" customFormat="1" x14ac:dyDescent="0.2">
      <c r="E1231" s="2"/>
      <c r="F1231" s="2"/>
      <c r="G1231" s="86"/>
      <c r="H1231" s="3"/>
      <c r="J1231" s="138"/>
      <c r="Q1231" s="4"/>
      <c r="R1231" s="4"/>
      <c r="S1231" s="4"/>
      <c r="T1231" s="4"/>
    </row>
    <row r="1232" spans="5:20" s="1" customFormat="1" x14ac:dyDescent="0.2">
      <c r="E1232" s="2"/>
      <c r="F1232" s="2"/>
      <c r="G1232" s="86"/>
      <c r="H1232" s="3"/>
      <c r="J1232" s="138"/>
      <c r="Q1232" s="4"/>
      <c r="R1232" s="4"/>
      <c r="S1232" s="4"/>
      <c r="T1232" s="4"/>
    </row>
    <row r="1233" spans="5:20" s="1" customFormat="1" x14ac:dyDescent="0.2">
      <c r="E1233" s="2"/>
      <c r="F1233" s="2"/>
      <c r="G1233" s="86"/>
      <c r="H1233" s="3"/>
      <c r="J1233" s="138"/>
      <c r="Q1233" s="4"/>
      <c r="R1233" s="4"/>
      <c r="S1233" s="4"/>
      <c r="T1233" s="4"/>
    </row>
    <row r="1234" spans="5:20" s="1" customFormat="1" x14ac:dyDescent="0.2">
      <c r="E1234" s="2"/>
      <c r="F1234" s="2"/>
      <c r="G1234" s="86"/>
      <c r="H1234" s="3"/>
      <c r="J1234" s="138"/>
      <c r="Q1234" s="4"/>
      <c r="R1234" s="4"/>
      <c r="S1234" s="4"/>
      <c r="T1234" s="4"/>
    </row>
    <row r="1235" spans="5:20" s="1" customFormat="1" x14ac:dyDescent="0.2">
      <c r="E1235" s="2"/>
      <c r="F1235" s="2"/>
      <c r="G1235" s="86"/>
      <c r="H1235" s="3"/>
      <c r="J1235" s="138"/>
      <c r="Q1235" s="4"/>
      <c r="R1235" s="4"/>
      <c r="S1235" s="4"/>
      <c r="T1235" s="4"/>
    </row>
    <row r="1236" spans="5:20" s="1" customFormat="1" x14ac:dyDescent="0.2">
      <c r="E1236" s="2"/>
      <c r="F1236" s="2"/>
      <c r="G1236" s="86"/>
      <c r="H1236" s="3"/>
      <c r="J1236" s="138"/>
      <c r="Q1236" s="4"/>
      <c r="R1236" s="4"/>
      <c r="S1236" s="4"/>
      <c r="T1236" s="4"/>
    </row>
    <row r="1237" spans="5:20" s="1" customFormat="1" x14ac:dyDescent="0.2">
      <c r="E1237" s="2"/>
      <c r="F1237" s="2"/>
      <c r="G1237" s="86"/>
      <c r="H1237" s="3"/>
      <c r="J1237" s="138"/>
      <c r="Q1237" s="4"/>
      <c r="R1237" s="4"/>
      <c r="S1237" s="4"/>
      <c r="T1237" s="4"/>
    </row>
    <row r="1238" spans="5:20" s="1" customFormat="1" x14ac:dyDescent="0.2">
      <c r="E1238" s="2"/>
      <c r="F1238" s="2"/>
      <c r="G1238" s="86"/>
      <c r="H1238" s="3"/>
      <c r="J1238" s="138"/>
      <c r="Q1238" s="4"/>
      <c r="R1238" s="4"/>
      <c r="S1238" s="4"/>
      <c r="T1238" s="4"/>
    </row>
    <row r="1239" spans="5:20" s="1" customFormat="1" x14ac:dyDescent="0.2">
      <c r="E1239" s="2"/>
      <c r="F1239" s="2"/>
      <c r="G1239" s="86"/>
      <c r="H1239" s="3"/>
      <c r="J1239" s="138"/>
      <c r="Q1239" s="4"/>
      <c r="R1239" s="4"/>
      <c r="S1239" s="4"/>
      <c r="T1239" s="4"/>
    </row>
    <row r="1240" spans="5:20" s="1" customFormat="1" x14ac:dyDescent="0.2">
      <c r="E1240" s="2"/>
      <c r="F1240" s="2"/>
      <c r="G1240" s="86"/>
      <c r="H1240" s="3"/>
      <c r="J1240" s="138"/>
      <c r="Q1240" s="4"/>
      <c r="R1240" s="4"/>
      <c r="S1240" s="4"/>
      <c r="T1240" s="4"/>
    </row>
    <row r="1241" spans="5:20" s="1" customFormat="1" x14ac:dyDescent="0.2">
      <c r="E1241" s="2"/>
      <c r="F1241" s="2"/>
      <c r="G1241" s="86"/>
      <c r="H1241" s="3"/>
      <c r="J1241" s="138"/>
      <c r="Q1241" s="4"/>
      <c r="R1241" s="4"/>
      <c r="S1241" s="4"/>
      <c r="T1241" s="4"/>
    </row>
    <row r="1242" spans="5:20" s="1" customFormat="1" x14ac:dyDescent="0.2">
      <c r="E1242" s="2"/>
      <c r="F1242" s="2"/>
      <c r="G1242" s="86"/>
      <c r="H1242" s="3"/>
      <c r="J1242" s="138"/>
      <c r="Q1242" s="4"/>
      <c r="R1242" s="4"/>
      <c r="S1242" s="4"/>
      <c r="T1242" s="4"/>
    </row>
    <row r="1243" spans="5:20" s="1" customFormat="1" x14ac:dyDescent="0.2">
      <c r="E1243" s="2"/>
      <c r="F1243" s="2"/>
      <c r="G1243" s="86"/>
      <c r="H1243" s="3"/>
      <c r="J1243" s="138"/>
      <c r="Q1243" s="4"/>
      <c r="R1243" s="4"/>
      <c r="S1243" s="4"/>
      <c r="T1243" s="4"/>
    </row>
    <row r="1244" spans="5:20" s="1" customFormat="1" x14ac:dyDescent="0.2">
      <c r="E1244" s="2"/>
      <c r="F1244" s="2"/>
      <c r="G1244" s="86"/>
      <c r="H1244" s="3"/>
      <c r="J1244" s="138"/>
      <c r="Q1244" s="4"/>
      <c r="R1244" s="4"/>
      <c r="S1244" s="4"/>
      <c r="T1244" s="4"/>
    </row>
    <row r="1245" spans="5:20" s="1" customFormat="1" x14ac:dyDescent="0.2">
      <c r="E1245" s="2"/>
      <c r="F1245" s="2"/>
      <c r="G1245" s="86"/>
      <c r="H1245" s="3"/>
      <c r="J1245" s="138"/>
      <c r="Q1245" s="4"/>
      <c r="R1245" s="4"/>
      <c r="S1245" s="4"/>
      <c r="T1245" s="4"/>
    </row>
    <row r="1246" spans="5:20" s="1" customFormat="1" x14ac:dyDescent="0.2">
      <c r="E1246" s="2"/>
      <c r="F1246" s="2"/>
      <c r="G1246" s="86"/>
      <c r="H1246" s="3"/>
      <c r="J1246" s="138"/>
      <c r="Q1246" s="4"/>
      <c r="R1246" s="4"/>
      <c r="S1246" s="4"/>
      <c r="T1246" s="4"/>
    </row>
    <row r="1247" spans="5:20" s="1" customFormat="1" x14ac:dyDescent="0.2">
      <c r="E1247" s="2"/>
      <c r="F1247" s="2"/>
      <c r="G1247" s="86"/>
      <c r="H1247" s="3"/>
      <c r="J1247" s="138"/>
      <c r="Q1247" s="4"/>
      <c r="R1247" s="4"/>
      <c r="S1247" s="4"/>
      <c r="T1247" s="4"/>
    </row>
    <row r="1248" spans="5:20" s="1" customFormat="1" x14ac:dyDescent="0.2">
      <c r="E1248" s="2"/>
      <c r="F1248" s="2"/>
      <c r="G1248" s="86"/>
      <c r="H1248" s="3"/>
      <c r="J1248" s="138"/>
      <c r="Q1248" s="4"/>
      <c r="R1248" s="4"/>
      <c r="S1248" s="4"/>
      <c r="T1248" s="4"/>
    </row>
    <row r="1249" spans="5:20" s="1" customFormat="1" x14ac:dyDescent="0.2">
      <c r="E1249" s="2"/>
      <c r="F1249" s="2"/>
      <c r="G1249" s="86"/>
      <c r="H1249" s="3"/>
      <c r="J1249" s="138"/>
      <c r="Q1249" s="4"/>
      <c r="R1249" s="4"/>
      <c r="S1249" s="4"/>
      <c r="T1249" s="4"/>
    </row>
    <row r="1250" spans="5:20" s="1" customFormat="1" x14ac:dyDescent="0.2">
      <c r="E1250" s="2"/>
      <c r="F1250" s="2"/>
      <c r="G1250" s="86"/>
      <c r="H1250" s="3"/>
      <c r="J1250" s="138"/>
      <c r="Q1250" s="4"/>
      <c r="R1250" s="4"/>
      <c r="S1250" s="4"/>
      <c r="T1250" s="4"/>
    </row>
    <row r="1251" spans="5:20" s="1" customFormat="1" x14ac:dyDescent="0.2">
      <c r="E1251" s="2"/>
      <c r="F1251" s="2"/>
      <c r="G1251" s="86"/>
      <c r="H1251" s="3"/>
      <c r="J1251" s="138"/>
      <c r="Q1251" s="4"/>
      <c r="R1251" s="4"/>
      <c r="S1251" s="4"/>
      <c r="T1251" s="4"/>
    </row>
    <row r="1252" spans="5:20" s="1" customFormat="1" x14ac:dyDescent="0.2">
      <c r="E1252" s="2"/>
      <c r="F1252" s="2"/>
      <c r="G1252" s="86"/>
      <c r="H1252" s="3"/>
      <c r="J1252" s="138"/>
      <c r="Q1252" s="4"/>
      <c r="R1252" s="4"/>
      <c r="S1252" s="4"/>
      <c r="T1252" s="4"/>
    </row>
    <row r="1253" spans="5:20" s="1" customFormat="1" x14ac:dyDescent="0.2">
      <c r="E1253" s="2"/>
      <c r="F1253" s="2"/>
      <c r="G1253" s="86"/>
      <c r="H1253" s="3"/>
      <c r="J1253" s="138"/>
      <c r="Q1253" s="4"/>
      <c r="R1253" s="4"/>
      <c r="S1253" s="4"/>
      <c r="T1253" s="4"/>
    </row>
    <row r="1254" spans="5:20" s="1" customFormat="1" x14ac:dyDescent="0.2">
      <c r="E1254" s="2"/>
      <c r="F1254" s="2"/>
      <c r="G1254" s="86"/>
      <c r="H1254" s="3"/>
      <c r="J1254" s="138"/>
      <c r="Q1254" s="4"/>
      <c r="R1254" s="4"/>
      <c r="S1254" s="4"/>
      <c r="T1254" s="4"/>
    </row>
    <row r="1255" spans="5:20" s="1" customFormat="1" x14ac:dyDescent="0.2">
      <c r="E1255" s="2"/>
      <c r="F1255" s="2"/>
      <c r="G1255" s="86"/>
      <c r="H1255" s="3"/>
      <c r="J1255" s="138"/>
      <c r="Q1255" s="4"/>
      <c r="R1255" s="4"/>
      <c r="S1255" s="4"/>
      <c r="T1255" s="4"/>
    </row>
    <row r="1256" spans="5:20" s="1" customFormat="1" x14ac:dyDescent="0.2">
      <c r="E1256" s="2"/>
      <c r="F1256" s="2"/>
      <c r="G1256" s="86"/>
      <c r="H1256" s="3"/>
      <c r="J1256" s="138"/>
      <c r="Q1256" s="4"/>
      <c r="R1256" s="4"/>
      <c r="S1256" s="4"/>
      <c r="T1256" s="4"/>
    </row>
    <row r="1257" spans="5:20" s="1" customFormat="1" x14ac:dyDescent="0.2">
      <c r="E1257" s="2"/>
      <c r="F1257" s="2"/>
      <c r="G1257" s="86"/>
      <c r="H1257" s="3"/>
      <c r="J1257" s="138"/>
      <c r="Q1257" s="4"/>
      <c r="R1257" s="4"/>
      <c r="S1257" s="4"/>
      <c r="T1257" s="4"/>
    </row>
    <row r="1258" spans="5:20" s="1" customFormat="1" x14ac:dyDescent="0.2">
      <c r="E1258" s="2"/>
      <c r="F1258" s="2"/>
      <c r="G1258" s="86"/>
      <c r="H1258" s="3"/>
      <c r="J1258" s="138"/>
      <c r="Q1258" s="4"/>
      <c r="R1258" s="4"/>
      <c r="S1258" s="4"/>
      <c r="T1258" s="4"/>
    </row>
    <row r="1259" spans="5:20" s="1" customFormat="1" x14ac:dyDescent="0.2">
      <c r="E1259" s="2"/>
      <c r="F1259" s="2"/>
      <c r="G1259" s="86"/>
      <c r="H1259" s="3"/>
      <c r="J1259" s="138"/>
      <c r="Q1259" s="4"/>
      <c r="R1259" s="4"/>
      <c r="S1259" s="4"/>
      <c r="T1259" s="4"/>
    </row>
    <row r="1260" spans="5:20" s="1" customFormat="1" x14ac:dyDescent="0.2">
      <c r="E1260" s="2"/>
      <c r="F1260" s="2"/>
      <c r="G1260" s="86"/>
      <c r="H1260" s="3"/>
      <c r="J1260" s="138"/>
      <c r="Q1260" s="4"/>
      <c r="R1260" s="4"/>
      <c r="S1260" s="4"/>
      <c r="T1260" s="4"/>
    </row>
    <row r="1261" spans="5:20" s="1" customFormat="1" x14ac:dyDescent="0.2">
      <c r="E1261" s="2"/>
      <c r="F1261" s="2"/>
      <c r="G1261" s="86"/>
      <c r="H1261" s="3"/>
      <c r="J1261" s="138"/>
      <c r="Q1261" s="4"/>
      <c r="R1261" s="4"/>
      <c r="S1261" s="4"/>
      <c r="T1261" s="4"/>
    </row>
    <row r="1262" spans="5:20" s="1" customFormat="1" x14ac:dyDescent="0.2">
      <c r="E1262" s="2"/>
      <c r="F1262" s="2"/>
      <c r="G1262" s="86"/>
      <c r="H1262" s="3"/>
      <c r="J1262" s="138"/>
      <c r="Q1262" s="4"/>
      <c r="R1262" s="4"/>
      <c r="S1262" s="4"/>
      <c r="T1262" s="4"/>
    </row>
    <row r="1263" spans="5:20" s="1" customFormat="1" x14ac:dyDescent="0.2">
      <c r="E1263" s="2"/>
      <c r="F1263" s="2"/>
      <c r="G1263" s="86"/>
      <c r="H1263" s="3"/>
      <c r="J1263" s="138"/>
      <c r="Q1263" s="4"/>
      <c r="R1263" s="4"/>
      <c r="S1263" s="4"/>
      <c r="T1263" s="4"/>
    </row>
    <row r="1264" spans="5:20" s="1" customFormat="1" x14ac:dyDescent="0.2">
      <c r="E1264" s="2"/>
      <c r="F1264" s="2"/>
      <c r="G1264" s="86"/>
      <c r="H1264" s="3"/>
      <c r="J1264" s="138"/>
      <c r="Q1264" s="4"/>
      <c r="R1264" s="4"/>
      <c r="S1264" s="4"/>
      <c r="T1264" s="4"/>
    </row>
    <row r="1265" spans="5:20" s="1" customFormat="1" x14ac:dyDescent="0.2">
      <c r="E1265" s="2"/>
      <c r="F1265" s="2"/>
      <c r="G1265" s="86"/>
      <c r="H1265" s="3"/>
      <c r="J1265" s="138"/>
      <c r="Q1265" s="4"/>
      <c r="R1265" s="4"/>
      <c r="S1265" s="4"/>
      <c r="T1265" s="4"/>
    </row>
    <row r="1266" spans="5:20" s="1" customFormat="1" x14ac:dyDescent="0.2">
      <c r="E1266" s="2"/>
      <c r="F1266" s="2"/>
      <c r="G1266" s="86"/>
      <c r="H1266" s="3"/>
      <c r="J1266" s="138"/>
      <c r="Q1266" s="4"/>
      <c r="R1266" s="4"/>
      <c r="S1266" s="4"/>
      <c r="T1266" s="4"/>
    </row>
    <row r="1267" spans="5:20" s="1" customFormat="1" x14ac:dyDescent="0.2">
      <c r="E1267" s="2"/>
      <c r="F1267" s="2"/>
      <c r="G1267" s="86"/>
      <c r="H1267" s="3"/>
      <c r="J1267" s="138"/>
      <c r="Q1267" s="4"/>
      <c r="R1267" s="4"/>
      <c r="S1267" s="4"/>
      <c r="T1267" s="4"/>
    </row>
    <row r="1268" spans="5:20" s="1" customFormat="1" x14ac:dyDescent="0.2">
      <c r="E1268" s="2"/>
      <c r="F1268" s="2"/>
      <c r="G1268" s="86"/>
      <c r="H1268" s="3"/>
      <c r="J1268" s="138"/>
      <c r="Q1268" s="4"/>
      <c r="R1268" s="4"/>
      <c r="S1268" s="4"/>
      <c r="T1268" s="4"/>
    </row>
    <row r="1269" spans="5:20" s="1" customFormat="1" x14ac:dyDescent="0.2">
      <c r="E1269" s="2"/>
      <c r="F1269" s="2"/>
      <c r="G1269" s="86"/>
      <c r="H1269" s="3"/>
      <c r="J1269" s="138"/>
      <c r="Q1269" s="4"/>
      <c r="R1269" s="4"/>
      <c r="S1269" s="4"/>
      <c r="T1269" s="4"/>
    </row>
    <row r="1270" spans="5:20" s="1" customFormat="1" x14ac:dyDescent="0.2">
      <c r="E1270" s="2"/>
      <c r="F1270" s="2"/>
      <c r="G1270" s="86"/>
      <c r="H1270" s="3"/>
      <c r="J1270" s="138"/>
      <c r="Q1270" s="4"/>
      <c r="R1270" s="4"/>
      <c r="S1270" s="4"/>
      <c r="T1270" s="4"/>
    </row>
    <row r="1271" spans="5:20" s="1" customFormat="1" x14ac:dyDescent="0.2">
      <c r="E1271" s="2"/>
      <c r="F1271" s="2"/>
      <c r="G1271" s="86"/>
      <c r="H1271" s="3"/>
      <c r="J1271" s="138"/>
      <c r="Q1271" s="4"/>
      <c r="R1271" s="4"/>
      <c r="S1271" s="4"/>
      <c r="T1271" s="4"/>
    </row>
    <row r="1272" spans="5:20" s="1" customFormat="1" x14ac:dyDescent="0.2">
      <c r="E1272" s="2"/>
      <c r="F1272" s="2"/>
      <c r="G1272" s="86"/>
      <c r="H1272" s="3"/>
      <c r="J1272" s="138"/>
      <c r="Q1272" s="4"/>
      <c r="R1272" s="4"/>
      <c r="S1272" s="4"/>
      <c r="T1272" s="4"/>
    </row>
    <row r="1273" spans="5:20" s="1" customFormat="1" x14ac:dyDescent="0.2">
      <c r="E1273" s="2"/>
      <c r="F1273" s="2"/>
      <c r="G1273" s="86"/>
      <c r="H1273" s="3"/>
      <c r="J1273" s="138"/>
      <c r="Q1273" s="4"/>
      <c r="R1273" s="4"/>
      <c r="S1273" s="4"/>
      <c r="T1273" s="4"/>
    </row>
    <row r="1274" spans="5:20" s="1" customFormat="1" x14ac:dyDescent="0.2">
      <c r="E1274" s="2"/>
      <c r="F1274" s="2"/>
      <c r="G1274" s="86"/>
      <c r="H1274" s="3"/>
      <c r="J1274" s="138"/>
      <c r="Q1274" s="4"/>
      <c r="R1274" s="4"/>
      <c r="S1274" s="4"/>
      <c r="T1274" s="4"/>
    </row>
    <row r="1275" spans="5:20" s="1" customFormat="1" x14ac:dyDescent="0.2">
      <c r="E1275" s="2"/>
      <c r="F1275" s="2"/>
      <c r="G1275" s="86"/>
      <c r="H1275" s="3"/>
      <c r="J1275" s="138"/>
      <c r="Q1275" s="4"/>
      <c r="R1275" s="4"/>
      <c r="S1275" s="4"/>
      <c r="T1275" s="4"/>
    </row>
    <row r="1276" spans="5:20" s="1" customFormat="1" x14ac:dyDescent="0.2">
      <c r="E1276" s="2"/>
      <c r="F1276" s="2"/>
      <c r="G1276" s="86"/>
      <c r="H1276" s="3"/>
      <c r="J1276" s="138"/>
      <c r="Q1276" s="4"/>
      <c r="R1276" s="4"/>
      <c r="S1276" s="4"/>
      <c r="T1276" s="4"/>
    </row>
    <row r="1277" spans="5:20" s="1" customFormat="1" x14ac:dyDescent="0.2">
      <c r="E1277" s="2"/>
      <c r="F1277" s="2"/>
      <c r="G1277" s="86"/>
      <c r="H1277" s="3"/>
      <c r="J1277" s="138"/>
      <c r="Q1277" s="4"/>
      <c r="R1277" s="4"/>
      <c r="S1277" s="4"/>
      <c r="T1277" s="4"/>
    </row>
    <row r="1278" spans="5:20" s="1" customFormat="1" x14ac:dyDescent="0.2">
      <c r="E1278" s="2"/>
      <c r="F1278" s="2"/>
      <c r="G1278" s="86"/>
      <c r="H1278" s="3"/>
      <c r="J1278" s="138"/>
      <c r="Q1278" s="4"/>
      <c r="R1278" s="4"/>
      <c r="S1278" s="4"/>
      <c r="T1278" s="4"/>
    </row>
    <row r="1279" spans="5:20" s="1" customFormat="1" x14ac:dyDescent="0.2">
      <c r="E1279" s="2"/>
      <c r="F1279" s="2"/>
      <c r="G1279" s="86"/>
      <c r="H1279" s="3"/>
      <c r="J1279" s="138"/>
      <c r="Q1279" s="4"/>
      <c r="R1279" s="4"/>
      <c r="S1279" s="4"/>
      <c r="T1279" s="4"/>
    </row>
    <row r="1280" spans="5:20" s="1" customFormat="1" x14ac:dyDescent="0.2">
      <c r="E1280" s="2"/>
      <c r="F1280" s="2"/>
      <c r="G1280" s="86"/>
      <c r="H1280" s="3"/>
      <c r="J1280" s="138"/>
      <c r="Q1280" s="4"/>
      <c r="R1280" s="4"/>
      <c r="S1280" s="4"/>
      <c r="T1280" s="4"/>
    </row>
    <row r="1281" spans="5:20" s="1" customFormat="1" x14ac:dyDescent="0.2">
      <c r="E1281" s="2"/>
      <c r="F1281" s="2"/>
      <c r="G1281" s="86"/>
      <c r="H1281" s="3"/>
      <c r="J1281" s="138"/>
      <c r="Q1281" s="4"/>
      <c r="R1281" s="4"/>
      <c r="S1281" s="4"/>
      <c r="T1281" s="4"/>
    </row>
    <row r="1282" spans="5:20" s="1" customFormat="1" x14ac:dyDescent="0.2">
      <c r="E1282" s="2"/>
      <c r="F1282" s="2"/>
      <c r="G1282" s="86"/>
      <c r="H1282" s="3"/>
      <c r="J1282" s="138"/>
      <c r="Q1282" s="4"/>
      <c r="R1282" s="4"/>
      <c r="S1282" s="4"/>
      <c r="T1282" s="4"/>
    </row>
    <row r="1283" spans="5:20" s="1" customFormat="1" x14ac:dyDescent="0.2">
      <c r="E1283" s="2"/>
      <c r="F1283" s="2"/>
      <c r="G1283" s="86"/>
      <c r="H1283" s="3"/>
      <c r="J1283" s="138"/>
      <c r="Q1283" s="4"/>
      <c r="R1283" s="4"/>
      <c r="S1283" s="4"/>
      <c r="T1283" s="4"/>
    </row>
    <row r="1284" spans="5:20" s="1" customFormat="1" x14ac:dyDescent="0.2">
      <c r="E1284" s="2"/>
      <c r="F1284" s="2"/>
      <c r="G1284" s="86"/>
      <c r="H1284" s="3"/>
      <c r="J1284" s="138"/>
      <c r="Q1284" s="4"/>
      <c r="R1284" s="4"/>
      <c r="S1284" s="4"/>
      <c r="T1284" s="4"/>
    </row>
    <row r="1285" spans="5:20" s="1" customFormat="1" x14ac:dyDescent="0.2">
      <c r="E1285" s="2"/>
      <c r="F1285" s="2"/>
      <c r="G1285" s="86"/>
      <c r="H1285" s="3"/>
      <c r="J1285" s="138"/>
      <c r="Q1285" s="4"/>
      <c r="R1285" s="4"/>
      <c r="S1285" s="4"/>
      <c r="T1285" s="4"/>
    </row>
    <row r="1286" spans="5:20" s="1" customFormat="1" x14ac:dyDescent="0.2">
      <c r="E1286" s="2"/>
      <c r="F1286" s="2"/>
      <c r="G1286" s="86"/>
      <c r="H1286" s="3"/>
      <c r="J1286" s="138"/>
      <c r="Q1286" s="4"/>
      <c r="R1286" s="4"/>
      <c r="S1286" s="4"/>
      <c r="T1286" s="4"/>
    </row>
    <row r="1287" spans="5:20" s="1" customFormat="1" x14ac:dyDescent="0.2">
      <c r="E1287" s="2"/>
      <c r="F1287" s="2"/>
      <c r="G1287" s="86"/>
      <c r="H1287" s="3"/>
      <c r="J1287" s="138"/>
      <c r="Q1287" s="4"/>
      <c r="R1287" s="4"/>
      <c r="S1287" s="4"/>
      <c r="T1287" s="4"/>
    </row>
    <row r="1288" spans="5:20" s="1" customFormat="1" x14ac:dyDescent="0.2">
      <c r="E1288" s="2"/>
      <c r="F1288" s="2"/>
      <c r="G1288" s="86"/>
      <c r="H1288" s="3"/>
      <c r="J1288" s="138"/>
      <c r="Q1288" s="4"/>
      <c r="R1288" s="4"/>
      <c r="S1288" s="4"/>
      <c r="T1288" s="4"/>
    </row>
    <row r="1289" spans="5:20" s="1" customFormat="1" x14ac:dyDescent="0.2">
      <c r="E1289" s="2"/>
      <c r="F1289" s="2"/>
      <c r="G1289" s="86"/>
      <c r="H1289" s="3"/>
      <c r="J1289" s="138"/>
      <c r="Q1289" s="4"/>
      <c r="R1289" s="4"/>
      <c r="S1289" s="4"/>
      <c r="T1289" s="4"/>
    </row>
    <row r="1290" spans="5:20" s="1" customFormat="1" x14ac:dyDescent="0.2">
      <c r="E1290" s="2"/>
      <c r="F1290" s="2"/>
      <c r="G1290" s="86"/>
      <c r="H1290" s="3"/>
      <c r="J1290" s="138"/>
      <c r="Q1290" s="4"/>
      <c r="R1290" s="4"/>
      <c r="S1290" s="4"/>
      <c r="T1290" s="4"/>
    </row>
    <row r="1291" spans="5:20" s="1" customFormat="1" x14ac:dyDescent="0.2">
      <c r="E1291" s="2"/>
      <c r="F1291" s="2"/>
      <c r="G1291" s="86"/>
      <c r="H1291" s="3"/>
      <c r="J1291" s="138"/>
      <c r="Q1291" s="4"/>
      <c r="R1291" s="4"/>
      <c r="S1291" s="4"/>
      <c r="T1291" s="4"/>
    </row>
    <row r="1292" spans="5:20" s="1" customFormat="1" x14ac:dyDescent="0.2">
      <c r="E1292" s="2"/>
      <c r="F1292" s="2"/>
      <c r="G1292" s="86"/>
      <c r="H1292" s="3"/>
      <c r="J1292" s="138"/>
      <c r="Q1292" s="4"/>
      <c r="R1292" s="4"/>
      <c r="S1292" s="4"/>
      <c r="T1292" s="4"/>
    </row>
    <row r="1293" spans="5:20" s="1" customFormat="1" x14ac:dyDescent="0.2">
      <c r="E1293" s="2"/>
      <c r="F1293" s="2"/>
      <c r="G1293" s="86"/>
      <c r="H1293" s="3"/>
      <c r="J1293" s="138"/>
      <c r="Q1293" s="4"/>
      <c r="R1293" s="4"/>
      <c r="S1293" s="4"/>
      <c r="T1293" s="4"/>
    </row>
    <row r="1294" spans="5:20" s="1" customFormat="1" x14ac:dyDescent="0.2">
      <c r="E1294" s="2"/>
      <c r="F1294" s="2"/>
      <c r="G1294" s="86"/>
      <c r="H1294" s="3"/>
      <c r="J1294" s="138"/>
      <c r="Q1294" s="4"/>
      <c r="R1294" s="4"/>
      <c r="S1294" s="4"/>
      <c r="T1294" s="4"/>
    </row>
    <row r="1295" spans="5:20" s="1" customFormat="1" x14ac:dyDescent="0.2">
      <c r="E1295" s="2"/>
      <c r="F1295" s="2"/>
      <c r="G1295" s="86"/>
      <c r="H1295" s="3"/>
      <c r="J1295" s="138"/>
      <c r="Q1295" s="4"/>
      <c r="R1295" s="4"/>
      <c r="S1295" s="4"/>
      <c r="T1295" s="4"/>
    </row>
    <row r="1296" spans="5:20" s="1" customFormat="1" x14ac:dyDescent="0.2">
      <c r="E1296" s="2"/>
      <c r="F1296" s="2"/>
      <c r="G1296" s="86"/>
      <c r="H1296" s="3"/>
      <c r="J1296" s="138"/>
      <c r="Q1296" s="4"/>
      <c r="R1296" s="4"/>
      <c r="S1296" s="4"/>
      <c r="T1296" s="4"/>
    </row>
    <row r="1297" spans="5:20" s="1" customFormat="1" x14ac:dyDescent="0.2">
      <c r="E1297" s="2"/>
      <c r="F1297" s="2"/>
      <c r="G1297" s="86"/>
      <c r="H1297" s="3"/>
      <c r="J1297" s="138"/>
      <c r="Q1297" s="4"/>
      <c r="R1297" s="4"/>
      <c r="S1297" s="4"/>
      <c r="T1297" s="4"/>
    </row>
    <row r="1298" spans="5:20" s="1" customFormat="1" x14ac:dyDescent="0.2">
      <c r="E1298" s="2"/>
      <c r="F1298" s="2"/>
      <c r="G1298" s="86"/>
      <c r="H1298" s="3"/>
      <c r="J1298" s="138"/>
      <c r="Q1298" s="4"/>
      <c r="R1298" s="4"/>
      <c r="S1298" s="4"/>
      <c r="T1298" s="4"/>
    </row>
    <row r="1299" spans="5:20" s="1" customFormat="1" x14ac:dyDescent="0.2">
      <c r="E1299" s="2"/>
      <c r="F1299" s="2"/>
      <c r="G1299" s="86"/>
      <c r="H1299" s="3"/>
      <c r="J1299" s="138"/>
      <c r="Q1299" s="4"/>
      <c r="R1299" s="4"/>
      <c r="S1299" s="4"/>
      <c r="T1299" s="4"/>
    </row>
    <row r="1300" spans="5:20" s="1" customFormat="1" x14ac:dyDescent="0.2">
      <c r="E1300" s="2"/>
      <c r="F1300" s="2"/>
      <c r="G1300" s="86"/>
      <c r="H1300" s="3"/>
      <c r="J1300" s="138"/>
      <c r="Q1300" s="4"/>
      <c r="R1300" s="4"/>
      <c r="S1300" s="4"/>
      <c r="T1300" s="4"/>
    </row>
    <row r="1301" spans="5:20" s="1" customFormat="1" x14ac:dyDescent="0.2">
      <c r="E1301" s="2"/>
      <c r="F1301" s="2"/>
      <c r="G1301" s="86"/>
      <c r="H1301" s="3"/>
      <c r="J1301" s="138"/>
      <c r="Q1301" s="4"/>
      <c r="R1301" s="4"/>
      <c r="S1301" s="4"/>
      <c r="T1301" s="4"/>
    </row>
    <row r="1302" spans="5:20" s="1" customFormat="1" x14ac:dyDescent="0.2">
      <c r="E1302" s="2"/>
      <c r="F1302" s="2"/>
      <c r="G1302" s="86"/>
      <c r="H1302" s="3"/>
      <c r="J1302" s="138"/>
      <c r="Q1302" s="4"/>
      <c r="R1302" s="4"/>
      <c r="S1302" s="4"/>
      <c r="T1302" s="4"/>
    </row>
    <row r="1303" spans="5:20" s="1" customFormat="1" x14ac:dyDescent="0.2">
      <c r="E1303" s="2"/>
      <c r="F1303" s="2"/>
      <c r="G1303" s="86"/>
      <c r="H1303" s="3"/>
      <c r="J1303" s="138"/>
      <c r="Q1303" s="4"/>
      <c r="R1303" s="4"/>
      <c r="S1303" s="4"/>
      <c r="T1303" s="4"/>
    </row>
    <row r="1304" spans="5:20" s="1" customFormat="1" x14ac:dyDescent="0.2">
      <c r="E1304" s="2"/>
      <c r="F1304" s="2"/>
      <c r="G1304" s="86"/>
      <c r="H1304" s="3"/>
      <c r="J1304" s="138"/>
      <c r="Q1304" s="4"/>
      <c r="R1304" s="4"/>
      <c r="S1304" s="4"/>
      <c r="T1304" s="4"/>
    </row>
    <row r="1305" spans="5:20" s="1" customFormat="1" x14ac:dyDescent="0.2">
      <c r="E1305" s="2"/>
      <c r="F1305" s="2"/>
      <c r="G1305" s="86"/>
      <c r="H1305" s="3"/>
      <c r="J1305" s="138"/>
      <c r="Q1305" s="4"/>
      <c r="R1305" s="4"/>
      <c r="S1305" s="4"/>
      <c r="T1305" s="4"/>
    </row>
    <row r="1306" spans="5:20" s="1" customFormat="1" x14ac:dyDescent="0.2">
      <c r="E1306" s="2"/>
      <c r="F1306" s="2"/>
      <c r="G1306" s="86"/>
      <c r="H1306" s="3"/>
      <c r="J1306" s="138"/>
      <c r="Q1306" s="4"/>
      <c r="R1306" s="4"/>
      <c r="S1306" s="4"/>
      <c r="T1306" s="4"/>
    </row>
    <row r="1307" spans="5:20" s="1" customFormat="1" x14ac:dyDescent="0.2">
      <c r="E1307" s="2"/>
      <c r="F1307" s="2"/>
      <c r="G1307" s="86"/>
      <c r="H1307" s="3"/>
      <c r="J1307" s="138"/>
      <c r="Q1307" s="4"/>
      <c r="R1307" s="4"/>
      <c r="S1307" s="4"/>
      <c r="T1307" s="4"/>
    </row>
    <row r="1308" spans="5:20" s="1" customFormat="1" x14ac:dyDescent="0.2">
      <c r="E1308" s="2"/>
      <c r="F1308" s="2"/>
      <c r="G1308" s="86"/>
      <c r="H1308" s="3"/>
      <c r="J1308" s="138"/>
      <c r="Q1308" s="4"/>
      <c r="R1308" s="4"/>
      <c r="S1308" s="4"/>
      <c r="T1308" s="4"/>
    </row>
    <row r="1309" spans="5:20" s="1" customFormat="1" x14ac:dyDescent="0.2">
      <c r="E1309" s="2"/>
      <c r="F1309" s="2"/>
      <c r="G1309" s="86"/>
      <c r="H1309" s="3"/>
      <c r="J1309" s="138"/>
      <c r="Q1309" s="4"/>
      <c r="R1309" s="4"/>
      <c r="S1309" s="4"/>
      <c r="T1309" s="4"/>
    </row>
    <row r="1310" spans="5:20" s="1" customFormat="1" x14ac:dyDescent="0.2">
      <c r="E1310" s="2"/>
      <c r="F1310" s="2"/>
      <c r="G1310" s="86"/>
      <c r="H1310" s="3"/>
      <c r="J1310" s="138"/>
      <c r="Q1310" s="4"/>
      <c r="R1310" s="4"/>
      <c r="S1310" s="4"/>
      <c r="T1310" s="4"/>
    </row>
    <row r="1311" spans="5:20" s="1" customFormat="1" x14ac:dyDescent="0.2">
      <c r="E1311" s="2"/>
      <c r="F1311" s="2"/>
      <c r="G1311" s="86"/>
      <c r="H1311" s="3"/>
      <c r="J1311" s="138"/>
      <c r="Q1311" s="4"/>
      <c r="R1311" s="4"/>
      <c r="S1311" s="4"/>
      <c r="T1311" s="4"/>
    </row>
    <row r="1312" spans="5:20" s="1" customFormat="1" x14ac:dyDescent="0.2">
      <c r="E1312" s="2"/>
      <c r="F1312" s="2"/>
      <c r="G1312" s="86"/>
      <c r="H1312" s="3"/>
      <c r="J1312" s="138"/>
      <c r="Q1312" s="4"/>
      <c r="R1312" s="4"/>
      <c r="S1312" s="4"/>
      <c r="T1312" s="4"/>
    </row>
    <row r="1313" spans="5:20" s="1" customFormat="1" x14ac:dyDescent="0.2">
      <c r="E1313" s="2"/>
      <c r="F1313" s="2"/>
      <c r="G1313" s="86"/>
      <c r="H1313" s="3"/>
      <c r="J1313" s="138"/>
      <c r="Q1313" s="4"/>
      <c r="R1313" s="4"/>
      <c r="S1313" s="4"/>
      <c r="T1313" s="4"/>
    </row>
    <row r="1314" spans="5:20" s="1" customFormat="1" x14ac:dyDescent="0.2">
      <c r="E1314" s="2"/>
      <c r="F1314" s="2"/>
      <c r="G1314" s="86"/>
      <c r="H1314" s="3"/>
      <c r="J1314" s="138"/>
      <c r="Q1314" s="4"/>
      <c r="R1314" s="4"/>
      <c r="S1314" s="4"/>
      <c r="T1314" s="4"/>
    </row>
    <row r="1315" spans="5:20" s="1" customFormat="1" x14ac:dyDescent="0.2">
      <c r="E1315" s="2"/>
      <c r="F1315" s="2"/>
      <c r="G1315" s="86"/>
      <c r="H1315" s="3"/>
      <c r="J1315" s="138"/>
      <c r="Q1315" s="4"/>
      <c r="R1315" s="4"/>
      <c r="S1315" s="4"/>
      <c r="T1315" s="4"/>
    </row>
    <row r="1316" spans="5:20" s="1" customFormat="1" x14ac:dyDescent="0.2">
      <c r="E1316" s="2"/>
      <c r="F1316" s="2"/>
      <c r="G1316" s="86"/>
      <c r="H1316" s="3"/>
      <c r="J1316" s="138"/>
      <c r="Q1316" s="4"/>
      <c r="R1316" s="4"/>
      <c r="S1316" s="4"/>
      <c r="T1316" s="4"/>
    </row>
    <row r="1317" spans="5:20" s="1" customFormat="1" x14ac:dyDescent="0.2">
      <c r="E1317" s="2"/>
      <c r="F1317" s="2"/>
      <c r="G1317" s="86"/>
      <c r="H1317" s="3"/>
      <c r="J1317" s="138"/>
      <c r="Q1317" s="4"/>
      <c r="R1317" s="4"/>
      <c r="S1317" s="4"/>
      <c r="T1317" s="4"/>
    </row>
    <row r="1318" spans="5:20" s="1" customFormat="1" x14ac:dyDescent="0.2">
      <c r="E1318" s="2"/>
      <c r="F1318" s="2"/>
      <c r="G1318" s="86"/>
      <c r="H1318" s="3"/>
      <c r="J1318" s="138"/>
      <c r="Q1318" s="4"/>
      <c r="R1318" s="4"/>
      <c r="S1318" s="4"/>
      <c r="T1318" s="4"/>
    </row>
    <row r="1319" spans="5:20" s="1" customFormat="1" x14ac:dyDescent="0.2">
      <c r="E1319" s="2"/>
      <c r="F1319" s="2"/>
      <c r="G1319" s="86"/>
      <c r="H1319" s="3"/>
      <c r="J1319" s="138"/>
      <c r="Q1319" s="4"/>
      <c r="R1319" s="4"/>
      <c r="S1319" s="4"/>
      <c r="T1319" s="4"/>
    </row>
    <row r="1320" spans="5:20" s="1" customFormat="1" x14ac:dyDescent="0.2">
      <c r="E1320" s="2"/>
      <c r="F1320" s="2"/>
      <c r="G1320" s="86"/>
      <c r="H1320" s="3"/>
      <c r="J1320" s="138"/>
      <c r="Q1320" s="4"/>
      <c r="R1320" s="4"/>
      <c r="S1320" s="4"/>
      <c r="T1320" s="4"/>
    </row>
    <row r="1321" spans="5:20" s="1" customFormat="1" x14ac:dyDescent="0.2">
      <c r="E1321" s="2"/>
      <c r="F1321" s="2"/>
      <c r="G1321" s="86"/>
      <c r="H1321" s="3"/>
      <c r="J1321" s="138"/>
      <c r="Q1321" s="4"/>
      <c r="R1321" s="4"/>
      <c r="S1321" s="4"/>
      <c r="T1321" s="4"/>
    </row>
    <row r="1322" spans="5:20" s="1" customFormat="1" x14ac:dyDescent="0.2">
      <c r="E1322" s="2"/>
      <c r="F1322" s="2"/>
      <c r="G1322" s="86"/>
      <c r="H1322" s="3"/>
      <c r="J1322" s="138"/>
      <c r="Q1322" s="4"/>
      <c r="R1322" s="4"/>
      <c r="S1322" s="4"/>
      <c r="T1322" s="4"/>
    </row>
    <row r="1323" spans="5:20" s="1" customFormat="1" x14ac:dyDescent="0.2">
      <c r="E1323" s="2"/>
      <c r="F1323" s="2"/>
      <c r="G1323" s="86"/>
      <c r="H1323" s="3"/>
      <c r="J1323" s="138"/>
      <c r="Q1323" s="4"/>
      <c r="R1323" s="4"/>
      <c r="S1323" s="4"/>
      <c r="T1323" s="4"/>
    </row>
    <row r="1324" spans="5:20" s="1" customFormat="1" x14ac:dyDescent="0.2">
      <c r="E1324" s="2"/>
      <c r="F1324" s="2"/>
      <c r="G1324" s="86"/>
      <c r="H1324" s="3"/>
      <c r="J1324" s="138"/>
      <c r="Q1324" s="4"/>
      <c r="R1324" s="4"/>
      <c r="S1324" s="4"/>
      <c r="T1324" s="4"/>
    </row>
    <row r="1325" spans="5:20" s="1" customFormat="1" x14ac:dyDescent="0.2">
      <c r="E1325" s="2"/>
      <c r="F1325" s="2"/>
      <c r="G1325" s="86"/>
      <c r="H1325" s="3"/>
      <c r="J1325" s="138"/>
      <c r="Q1325" s="4"/>
      <c r="R1325" s="4"/>
      <c r="S1325" s="4"/>
      <c r="T1325" s="4"/>
    </row>
    <row r="1326" spans="5:20" s="1" customFormat="1" x14ac:dyDescent="0.2">
      <c r="E1326" s="2"/>
      <c r="F1326" s="2"/>
      <c r="G1326" s="86"/>
      <c r="H1326" s="3"/>
      <c r="J1326" s="138"/>
      <c r="Q1326" s="4"/>
      <c r="R1326" s="4"/>
      <c r="S1326" s="4"/>
      <c r="T1326" s="4"/>
    </row>
    <row r="1327" spans="5:20" s="1" customFormat="1" x14ac:dyDescent="0.2">
      <c r="E1327" s="2"/>
      <c r="F1327" s="2"/>
      <c r="G1327" s="86"/>
      <c r="H1327" s="3"/>
      <c r="J1327" s="138"/>
      <c r="Q1327" s="4"/>
      <c r="R1327" s="4"/>
      <c r="S1327" s="4"/>
      <c r="T1327" s="4"/>
    </row>
    <row r="1328" spans="5:20" s="1" customFormat="1" x14ac:dyDescent="0.2">
      <c r="E1328" s="2"/>
      <c r="F1328" s="2"/>
      <c r="G1328" s="86"/>
      <c r="H1328" s="3"/>
      <c r="J1328" s="138"/>
      <c r="Q1328" s="4"/>
      <c r="R1328" s="4"/>
      <c r="S1328" s="4"/>
      <c r="T1328" s="4"/>
    </row>
    <row r="1329" spans="5:20" s="1" customFormat="1" x14ac:dyDescent="0.2">
      <c r="E1329" s="2"/>
      <c r="F1329" s="2"/>
      <c r="G1329" s="86"/>
      <c r="H1329" s="3"/>
      <c r="J1329" s="138"/>
      <c r="Q1329" s="4"/>
      <c r="R1329" s="4"/>
      <c r="S1329" s="4"/>
      <c r="T1329" s="4"/>
    </row>
    <row r="1330" spans="5:20" s="1" customFormat="1" x14ac:dyDescent="0.2">
      <c r="E1330" s="2"/>
      <c r="F1330" s="2"/>
      <c r="G1330" s="86"/>
      <c r="H1330" s="3"/>
      <c r="J1330" s="138"/>
      <c r="Q1330" s="4"/>
      <c r="R1330" s="4"/>
      <c r="S1330" s="4"/>
      <c r="T1330" s="4"/>
    </row>
    <row r="1331" spans="5:20" s="1" customFormat="1" x14ac:dyDescent="0.2">
      <c r="E1331" s="2"/>
      <c r="F1331" s="2"/>
      <c r="G1331" s="86"/>
      <c r="H1331" s="3"/>
      <c r="J1331" s="138"/>
      <c r="Q1331" s="4"/>
      <c r="R1331" s="4"/>
      <c r="S1331" s="4"/>
      <c r="T1331" s="4"/>
    </row>
    <row r="1332" spans="5:20" s="1" customFormat="1" x14ac:dyDescent="0.2">
      <c r="E1332" s="2"/>
      <c r="F1332" s="2"/>
      <c r="G1332" s="86"/>
      <c r="H1332" s="3"/>
      <c r="J1332" s="138"/>
      <c r="Q1332" s="4"/>
      <c r="R1332" s="4"/>
      <c r="S1332" s="4"/>
      <c r="T1332" s="4"/>
    </row>
    <row r="1333" spans="5:20" s="1" customFormat="1" x14ac:dyDescent="0.2">
      <c r="E1333" s="2"/>
      <c r="F1333" s="2"/>
      <c r="G1333" s="86"/>
      <c r="H1333" s="3"/>
      <c r="J1333" s="138"/>
      <c r="Q1333" s="4"/>
      <c r="R1333" s="4"/>
      <c r="S1333" s="4"/>
      <c r="T1333" s="4"/>
    </row>
    <row r="1334" spans="5:20" s="1" customFormat="1" x14ac:dyDescent="0.2">
      <c r="E1334" s="2"/>
      <c r="F1334" s="2"/>
      <c r="G1334" s="86"/>
      <c r="H1334" s="3"/>
      <c r="J1334" s="138"/>
      <c r="Q1334" s="4"/>
      <c r="R1334" s="4"/>
      <c r="S1334" s="4"/>
      <c r="T1334" s="4"/>
    </row>
    <row r="1335" spans="5:20" s="1" customFormat="1" x14ac:dyDescent="0.2">
      <c r="E1335" s="2"/>
      <c r="F1335" s="2"/>
      <c r="G1335" s="86"/>
      <c r="H1335" s="3"/>
      <c r="J1335" s="138"/>
      <c r="Q1335" s="4"/>
      <c r="R1335" s="4"/>
      <c r="S1335" s="4"/>
      <c r="T1335" s="4"/>
    </row>
    <row r="1336" spans="5:20" s="1" customFormat="1" x14ac:dyDescent="0.2">
      <c r="E1336" s="2"/>
      <c r="F1336" s="2"/>
      <c r="G1336" s="86"/>
      <c r="H1336" s="3"/>
      <c r="J1336" s="138"/>
      <c r="Q1336" s="4"/>
      <c r="R1336" s="4"/>
      <c r="S1336" s="4"/>
      <c r="T1336" s="4"/>
    </row>
    <row r="1337" spans="5:20" s="1" customFormat="1" x14ac:dyDescent="0.2">
      <c r="E1337" s="2"/>
      <c r="F1337" s="2"/>
      <c r="G1337" s="86"/>
      <c r="H1337" s="3"/>
      <c r="J1337" s="138"/>
      <c r="Q1337" s="4"/>
      <c r="R1337" s="4"/>
      <c r="S1337" s="4"/>
      <c r="T1337" s="4"/>
    </row>
    <row r="1338" spans="5:20" s="1" customFormat="1" x14ac:dyDescent="0.2">
      <c r="E1338" s="2"/>
      <c r="F1338" s="2"/>
      <c r="G1338" s="86"/>
      <c r="H1338" s="3"/>
      <c r="J1338" s="138"/>
      <c r="Q1338" s="4"/>
      <c r="R1338" s="4"/>
      <c r="S1338" s="4"/>
      <c r="T1338" s="4"/>
    </row>
    <row r="1339" spans="5:20" s="1" customFormat="1" x14ac:dyDescent="0.2">
      <c r="E1339" s="2"/>
      <c r="F1339" s="2"/>
      <c r="G1339" s="86"/>
      <c r="H1339" s="3"/>
      <c r="J1339" s="138"/>
      <c r="Q1339" s="4"/>
      <c r="R1339" s="4"/>
      <c r="S1339" s="4"/>
      <c r="T1339" s="4"/>
    </row>
    <row r="1340" spans="5:20" s="1" customFormat="1" x14ac:dyDescent="0.2">
      <c r="E1340" s="2"/>
      <c r="F1340" s="2"/>
      <c r="G1340" s="86"/>
      <c r="H1340" s="3"/>
      <c r="J1340" s="138"/>
      <c r="Q1340" s="4"/>
      <c r="R1340" s="4"/>
      <c r="S1340" s="4"/>
      <c r="T1340" s="4"/>
    </row>
    <row r="1341" spans="5:20" s="1" customFormat="1" x14ac:dyDescent="0.2">
      <c r="E1341" s="2"/>
      <c r="F1341" s="2"/>
      <c r="G1341" s="86"/>
      <c r="H1341" s="3"/>
      <c r="J1341" s="138"/>
      <c r="Q1341" s="4"/>
      <c r="R1341" s="4"/>
      <c r="S1341" s="4"/>
      <c r="T1341" s="4"/>
    </row>
    <row r="1342" spans="5:20" s="1" customFormat="1" x14ac:dyDescent="0.2">
      <c r="E1342" s="2"/>
      <c r="F1342" s="2"/>
      <c r="G1342" s="86"/>
      <c r="H1342" s="3"/>
      <c r="J1342" s="138"/>
      <c r="Q1342" s="4"/>
      <c r="R1342" s="4"/>
      <c r="S1342" s="4"/>
      <c r="T1342" s="4"/>
    </row>
    <row r="1343" spans="5:20" s="1" customFormat="1" x14ac:dyDescent="0.2">
      <c r="E1343" s="2"/>
      <c r="F1343" s="2"/>
      <c r="G1343" s="86"/>
      <c r="H1343" s="3"/>
      <c r="J1343" s="138"/>
      <c r="Q1343" s="4"/>
      <c r="R1343" s="4"/>
      <c r="S1343" s="4"/>
      <c r="T1343" s="4"/>
    </row>
    <row r="1344" spans="5:20" s="1" customFormat="1" x14ac:dyDescent="0.2">
      <c r="E1344" s="2"/>
      <c r="F1344" s="2"/>
      <c r="G1344" s="86"/>
      <c r="H1344" s="3"/>
      <c r="J1344" s="138"/>
      <c r="Q1344" s="4"/>
      <c r="R1344" s="4"/>
      <c r="S1344" s="4"/>
      <c r="T1344" s="4"/>
    </row>
    <row r="1345" spans="5:20" s="1" customFormat="1" x14ac:dyDescent="0.2">
      <c r="E1345" s="2"/>
      <c r="F1345" s="2"/>
      <c r="G1345" s="86"/>
      <c r="H1345" s="3"/>
      <c r="J1345" s="138"/>
      <c r="Q1345" s="4"/>
      <c r="R1345" s="4"/>
      <c r="S1345" s="4"/>
      <c r="T1345" s="4"/>
    </row>
    <row r="1346" spans="5:20" s="1" customFormat="1" x14ac:dyDescent="0.2">
      <c r="E1346" s="2"/>
      <c r="F1346" s="2"/>
      <c r="G1346" s="86"/>
      <c r="H1346" s="3"/>
      <c r="J1346" s="138"/>
      <c r="Q1346" s="4"/>
      <c r="R1346" s="4"/>
      <c r="S1346" s="4"/>
      <c r="T1346" s="4"/>
    </row>
    <row r="1347" spans="5:20" s="1" customFormat="1" x14ac:dyDescent="0.2">
      <c r="E1347" s="2"/>
      <c r="F1347" s="2"/>
      <c r="G1347" s="86"/>
      <c r="H1347" s="3"/>
      <c r="J1347" s="138"/>
      <c r="Q1347" s="4"/>
      <c r="R1347" s="4"/>
      <c r="S1347" s="4"/>
      <c r="T1347" s="4"/>
    </row>
    <row r="1348" spans="5:20" s="1" customFormat="1" x14ac:dyDescent="0.2">
      <c r="E1348" s="2"/>
      <c r="F1348" s="2"/>
      <c r="G1348" s="86"/>
      <c r="H1348" s="3"/>
      <c r="J1348" s="138"/>
      <c r="Q1348" s="4"/>
      <c r="R1348" s="4"/>
      <c r="S1348" s="4"/>
      <c r="T1348" s="4"/>
    </row>
    <row r="1349" spans="5:20" s="1" customFormat="1" x14ac:dyDescent="0.2">
      <c r="E1349" s="2"/>
      <c r="F1349" s="2"/>
      <c r="G1349" s="86"/>
      <c r="H1349" s="3"/>
      <c r="J1349" s="138"/>
      <c r="Q1349" s="4"/>
      <c r="R1349" s="4"/>
      <c r="S1349" s="4"/>
      <c r="T1349" s="4"/>
    </row>
    <row r="1350" spans="5:20" s="1" customFormat="1" x14ac:dyDescent="0.2">
      <c r="E1350" s="2"/>
      <c r="F1350" s="2"/>
      <c r="G1350" s="86"/>
      <c r="H1350" s="3"/>
      <c r="J1350" s="138"/>
      <c r="Q1350" s="4"/>
      <c r="R1350" s="4"/>
      <c r="S1350" s="4"/>
      <c r="T1350" s="4"/>
    </row>
    <row r="1351" spans="5:20" s="1" customFormat="1" x14ac:dyDescent="0.2">
      <c r="E1351" s="2"/>
      <c r="F1351" s="2"/>
      <c r="G1351" s="86"/>
      <c r="H1351" s="3"/>
      <c r="J1351" s="138"/>
      <c r="Q1351" s="4"/>
      <c r="R1351" s="4"/>
      <c r="S1351" s="4"/>
      <c r="T1351" s="4"/>
    </row>
    <row r="1352" spans="5:20" s="1" customFormat="1" x14ac:dyDescent="0.2">
      <c r="E1352" s="2"/>
      <c r="F1352" s="2"/>
      <c r="G1352" s="86"/>
      <c r="H1352" s="3"/>
      <c r="J1352" s="138"/>
      <c r="Q1352" s="4"/>
      <c r="R1352" s="4"/>
      <c r="S1352" s="4"/>
      <c r="T1352" s="4"/>
    </row>
    <row r="1353" spans="5:20" s="1" customFormat="1" x14ac:dyDescent="0.2">
      <c r="E1353" s="2"/>
      <c r="F1353" s="2"/>
      <c r="G1353" s="86"/>
      <c r="H1353" s="3"/>
      <c r="J1353" s="138"/>
      <c r="Q1353" s="4"/>
      <c r="R1353" s="4"/>
      <c r="S1353" s="4"/>
      <c r="T1353" s="4"/>
    </row>
    <row r="1354" spans="5:20" s="1" customFormat="1" x14ac:dyDescent="0.2">
      <c r="E1354" s="2"/>
      <c r="F1354" s="2"/>
      <c r="G1354" s="86"/>
      <c r="H1354" s="3"/>
      <c r="J1354" s="138"/>
      <c r="Q1354" s="4"/>
      <c r="R1354" s="4"/>
      <c r="S1354" s="4"/>
      <c r="T1354" s="4"/>
    </row>
    <row r="1355" spans="5:20" s="1" customFormat="1" x14ac:dyDescent="0.2">
      <c r="E1355" s="2"/>
      <c r="F1355" s="2"/>
      <c r="G1355" s="86"/>
      <c r="H1355" s="3"/>
      <c r="J1355" s="138"/>
      <c r="Q1355" s="4"/>
      <c r="R1355" s="4"/>
      <c r="S1355" s="4"/>
      <c r="T1355" s="4"/>
    </row>
    <row r="1356" spans="5:20" s="1" customFormat="1" x14ac:dyDescent="0.2">
      <c r="E1356" s="2"/>
      <c r="F1356" s="2"/>
      <c r="G1356" s="86"/>
      <c r="H1356" s="3"/>
      <c r="J1356" s="138"/>
      <c r="Q1356" s="4"/>
      <c r="R1356" s="4"/>
      <c r="S1356" s="4"/>
      <c r="T1356" s="4"/>
    </row>
    <row r="1357" spans="5:20" s="1" customFormat="1" x14ac:dyDescent="0.2">
      <c r="E1357" s="2"/>
      <c r="F1357" s="2"/>
      <c r="G1357" s="86"/>
      <c r="H1357" s="3"/>
      <c r="J1357" s="138"/>
      <c r="Q1357" s="4"/>
      <c r="R1357" s="4"/>
      <c r="S1357" s="4"/>
      <c r="T1357" s="4"/>
    </row>
    <row r="1358" spans="5:20" s="1" customFormat="1" x14ac:dyDescent="0.2">
      <c r="E1358" s="2"/>
      <c r="F1358" s="2"/>
      <c r="G1358" s="86"/>
      <c r="H1358" s="3"/>
      <c r="J1358" s="138"/>
      <c r="Q1358" s="4"/>
      <c r="R1358" s="4"/>
      <c r="S1358" s="4"/>
      <c r="T1358" s="4"/>
    </row>
    <row r="1359" spans="5:20" s="1" customFormat="1" x14ac:dyDescent="0.2">
      <c r="E1359" s="2"/>
      <c r="F1359" s="2"/>
      <c r="G1359" s="86"/>
      <c r="H1359" s="3"/>
      <c r="J1359" s="138"/>
      <c r="Q1359" s="4"/>
      <c r="R1359" s="4"/>
      <c r="S1359" s="4"/>
      <c r="T1359" s="4"/>
    </row>
    <row r="1360" spans="5:20" s="1" customFormat="1" x14ac:dyDescent="0.2">
      <c r="E1360" s="2"/>
      <c r="F1360" s="2"/>
      <c r="G1360" s="86"/>
      <c r="H1360" s="3"/>
      <c r="J1360" s="138"/>
      <c r="Q1360" s="4"/>
      <c r="R1360" s="4"/>
      <c r="S1360" s="4"/>
      <c r="T1360" s="4"/>
    </row>
    <row r="1361" spans="5:20" s="1" customFormat="1" x14ac:dyDescent="0.2">
      <c r="E1361" s="2"/>
      <c r="F1361" s="2"/>
      <c r="G1361" s="86"/>
      <c r="H1361" s="3"/>
      <c r="J1361" s="138"/>
      <c r="Q1361" s="4"/>
      <c r="R1361" s="4"/>
      <c r="S1361" s="4"/>
      <c r="T1361" s="4"/>
    </row>
    <row r="1362" spans="5:20" s="1" customFormat="1" x14ac:dyDescent="0.2">
      <c r="E1362" s="2"/>
      <c r="F1362" s="2"/>
      <c r="G1362" s="86"/>
      <c r="H1362" s="3"/>
      <c r="J1362" s="138"/>
      <c r="Q1362" s="4"/>
      <c r="R1362" s="4"/>
      <c r="S1362" s="4"/>
      <c r="T1362" s="4"/>
    </row>
    <row r="1363" spans="5:20" s="1" customFormat="1" x14ac:dyDescent="0.2">
      <c r="E1363" s="2"/>
      <c r="F1363" s="2"/>
      <c r="G1363" s="86"/>
      <c r="H1363" s="3"/>
      <c r="J1363" s="138"/>
      <c r="Q1363" s="4"/>
      <c r="R1363" s="4"/>
      <c r="S1363" s="4"/>
      <c r="T1363" s="4"/>
    </row>
    <row r="1364" spans="5:20" s="1" customFormat="1" x14ac:dyDescent="0.2">
      <c r="E1364" s="2"/>
      <c r="F1364" s="2"/>
      <c r="G1364" s="86"/>
      <c r="H1364" s="3"/>
      <c r="J1364" s="138"/>
      <c r="Q1364" s="4"/>
      <c r="R1364" s="4"/>
      <c r="S1364" s="4"/>
      <c r="T1364" s="4"/>
    </row>
    <row r="1365" spans="5:20" s="1" customFormat="1" x14ac:dyDescent="0.2">
      <c r="E1365" s="2"/>
      <c r="F1365" s="2"/>
      <c r="G1365" s="86"/>
      <c r="H1365" s="3"/>
      <c r="J1365" s="138"/>
      <c r="Q1365" s="4"/>
      <c r="R1365" s="4"/>
      <c r="S1365" s="4"/>
      <c r="T1365" s="4"/>
    </row>
    <row r="1366" spans="5:20" s="1" customFormat="1" x14ac:dyDescent="0.2">
      <c r="E1366" s="2"/>
      <c r="F1366" s="2"/>
      <c r="G1366" s="86"/>
      <c r="H1366" s="3"/>
      <c r="J1366" s="138"/>
      <c r="Q1366" s="4"/>
      <c r="R1366" s="4"/>
      <c r="S1366" s="4"/>
      <c r="T1366" s="4"/>
    </row>
    <row r="1367" spans="5:20" s="1" customFormat="1" x14ac:dyDescent="0.2">
      <c r="E1367" s="2"/>
      <c r="F1367" s="2"/>
      <c r="G1367" s="86"/>
      <c r="H1367" s="3"/>
      <c r="J1367" s="138"/>
      <c r="Q1367" s="4"/>
      <c r="R1367" s="4"/>
      <c r="S1367" s="4"/>
      <c r="T1367" s="4"/>
    </row>
    <row r="1368" spans="5:20" s="1" customFormat="1" x14ac:dyDescent="0.2">
      <c r="E1368" s="2"/>
      <c r="F1368" s="2"/>
      <c r="G1368" s="86"/>
      <c r="H1368" s="3"/>
      <c r="J1368" s="138"/>
      <c r="Q1368" s="4"/>
      <c r="R1368" s="4"/>
      <c r="S1368" s="4"/>
      <c r="T1368" s="4"/>
    </row>
    <row r="1369" spans="5:20" s="1" customFormat="1" x14ac:dyDescent="0.2">
      <c r="E1369" s="2"/>
      <c r="F1369" s="2"/>
      <c r="G1369" s="86"/>
      <c r="H1369" s="3"/>
      <c r="J1369" s="138"/>
      <c r="Q1369" s="4"/>
      <c r="R1369" s="4"/>
      <c r="S1369" s="4"/>
      <c r="T1369" s="4"/>
    </row>
    <row r="1370" spans="5:20" s="1" customFormat="1" x14ac:dyDescent="0.2">
      <c r="E1370" s="2"/>
      <c r="F1370" s="2"/>
      <c r="G1370" s="86"/>
      <c r="H1370" s="3"/>
      <c r="J1370" s="138"/>
      <c r="Q1370" s="4"/>
      <c r="R1370" s="4"/>
      <c r="S1370" s="4"/>
      <c r="T1370" s="4"/>
    </row>
    <row r="1371" spans="5:20" s="1" customFormat="1" x14ac:dyDescent="0.2">
      <c r="E1371" s="2"/>
      <c r="F1371" s="2"/>
      <c r="G1371" s="86"/>
      <c r="H1371" s="3"/>
      <c r="J1371" s="138"/>
      <c r="Q1371" s="4"/>
      <c r="R1371" s="4"/>
      <c r="S1371" s="4"/>
      <c r="T1371" s="4"/>
    </row>
    <row r="1372" spans="5:20" s="1" customFormat="1" x14ac:dyDescent="0.2">
      <c r="E1372" s="2"/>
      <c r="F1372" s="2"/>
      <c r="G1372" s="86"/>
      <c r="H1372" s="3"/>
      <c r="J1372" s="138"/>
      <c r="Q1372" s="4"/>
      <c r="R1372" s="4"/>
      <c r="S1372" s="4"/>
      <c r="T1372" s="4"/>
    </row>
    <row r="1373" spans="5:20" s="1" customFormat="1" x14ac:dyDescent="0.2">
      <c r="E1373" s="2"/>
      <c r="F1373" s="2"/>
      <c r="G1373" s="86"/>
      <c r="H1373" s="3"/>
      <c r="J1373" s="138"/>
      <c r="Q1373" s="4"/>
      <c r="R1373" s="4"/>
      <c r="S1373" s="4"/>
      <c r="T1373" s="4"/>
    </row>
    <row r="1374" spans="5:20" s="1" customFormat="1" x14ac:dyDescent="0.2">
      <c r="E1374" s="2"/>
      <c r="F1374" s="2"/>
      <c r="G1374" s="86"/>
      <c r="H1374" s="3"/>
      <c r="J1374" s="138"/>
      <c r="Q1374" s="4"/>
      <c r="R1374" s="4"/>
      <c r="S1374" s="4"/>
      <c r="T1374" s="4"/>
    </row>
    <row r="1375" spans="5:20" s="1" customFormat="1" x14ac:dyDescent="0.2">
      <c r="E1375" s="2"/>
      <c r="F1375" s="2"/>
      <c r="G1375" s="86"/>
      <c r="H1375" s="3"/>
      <c r="J1375" s="138"/>
      <c r="Q1375" s="4"/>
      <c r="R1375" s="4"/>
      <c r="S1375" s="4"/>
      <c r="T1375" s="4"/>
    </row>
    <row r="1376" spans="5:20" s="1" customFormat="1" x14ac:dyDescent="0.2">
      <c r="E1376" s="2"/>
      <c r="F1376" s="2"/>
      <c r="G1376" s="86"/>
      <c r="H1376" s="3"/>
      <c r="J1376" s="138"/>
      <c r="Q1376" s="4"/>
      <c r="R1376" s="4"/>
      <c r="S1376" s="4"/>
      <c r="T1376" s="4"/>
    </row>
    <row r="1377" spans="5:20" s="1" customFormat="1" x14ac:dyDescent="0.2">
      <c r="E1377" s="2"/>
      <c r="F1377" s="2"/>
      <c r="G1377" s="86"/>
      <c r="H1377" s="3"/>
      <c r="J1377" s="138"/>
      <c r="Q1377" s="4"/>
      <c r="R1377" s="4"/>
      <c r="S1377" s="4"/>
      <c r="T1377" s="4"/>
    </row>
    <row r="1378" spans="5:20" s="1" customFormat="1" x14ac:dyDescent="0.2">
      <c r="E1378" s="2"/>
      <c r="F1378" s="2"/>
      <c r="G1378" s="86"/>
      <c r="H1378" s="3"/>
      <c r="J1378" s="138"/>
      <c r="Q1378" s="4"/>
      <c r="R1378" s="4"/>
      <c r="S1378" s="4"/>
      <c r="T1378" s="4"/>
    </row>
    <row r="1379" spans="5:20" s="1" customFormat="1" x14ac:dyDescent="0.2">
      <c r="E1379" s="2"/>
      <c r="F1379" s="2"/>
      <c r="G1379" s="86"/>
      <c r="H1379" s="3"/>
      <c r="J1379" s="138"/>
      <c r="Q1379" s="4"/>
      <c r="R1379" s="4"/>
      <c r="S1379" s="4"/>
      <c r="T1379" s="4"/>
    </row>
    <row r="1380" spans="5:20" s="1" customFormat="1" x14ac:dyDescent="0.2">
      <c r="E1380" s="2"/>
      <c r="F1380" s="2"/>
      <c r="G1380" s="86"/>
      <c r="H1380" s="3"/>
      <c r="J1380" s="138"/>
      <c r="Q1380" s="4"/>
      <c r="R1380" s="4"/>
      <c r="S1380" s="4"/>
      <c r="T1380" s="4"/>
    </row>
    <row r="1381" spans="5:20" s="1" customFormat="1" x14ac:dyDescent="0.2">
      <c r="E1381" s="2"/>
      <c r="F1381" s="2"/>
      <c r="G1381" s="86"/>
      <c r="H1381" s="3"/>
      <c r="J1381" s="138"/>
      <c r="Q1381" s="4"/>
      <c r="R1381" s="4"/>
      <c r="S1381" s="4"/>
      <c r="T1381" s="4"/>
    </row>
    <row r="1382" spans="5:20" s="1" customFormat="1" x14ac:dyDescent="0.2">
      <c r="E1382" s="2"/>
      <c r="F1382" s="2"/>
      <c r="G1382" s="86"/>
      <c r="H1382" s="3"/>
      <c r="J1382" s="138"/>
      <c r="Q1382" s="4"/>
      <c r="R1382" s="4"/>
      <c r="S1382" s="4"/>
      <c r="T1382" s="4"/>
    </row>
    <row r="1383" spans="5:20" s="1" customFormat="1" x14ac:dyDescent="0.2">
      <c r="E1383" s="2"/>
      <c r="F1383" s="2"/>
      <c r="G1383" s="86"/>
      <c r="H1383" s="3"/>
      <c r="J1383" s="138"/>
      <c r="Q1383" s="4"/>
      <c r="R1383" s="4"/>
      <c r="S1383" s="4"/>
      <c r="T1383" s="4"/>
    </row>
    <row r="1384" spans="5:20" s="1" customFormat="1" x14ac:dyDescent="0.2">
      <c r="E1384" s="2"/>
      <c r="F1384" s="2"/>
      <c r="G1384" s="86"/>
      <c r="H1384" s="3"/>
      <c r="J1384" s="138"/>
      <c r="Q1384" s="4"/>
      <c r="R1384" s="4"/>
      <c r="S1384" s="4"/>
      <c r="T1384" s="4"/>
    </row>
    <row r="1385" spans="5:20" s="1" customFormat="1" x14ac:dyDescent="0.2">
      <c r="E1385" s="2"/>
      <c r="F1385" s="2"/>
      <c r="G1385" s="86"/>
      <c r="H1385" s="3"/>
      <c r="J1385" s="138"/>
      <c r="Q1385" s="4"/>
      <c r="R1385" s="4"/>
      <c r="S1385" s="4"/>
      <c r="T1385" s="4"/>
    </row>
    <row r="1386" spans="5:20" s="1" customFormat="1" x14ac:dyDescent="0.2">
      <c r="E1386" s="2"/>
      <c r="F1386" s="2"/>
      <c r="G1386" s="86"/>
      <c r="H1386" s="3"/>
      <c r="J1386" s="138"/>
      <c r="Q1386" s="4"/>
      <c r="R1386" s="4"/>
      <c r="S1386" s="4"/>
      <c r="T1386" s="4"/>
    </row>
    <row r="1387" spans="5:20" s="1" customFormat="1" x14ac:dyDescent="0.2">
      <c r="E1387" s="2"/>
      <c r="F1387" s="2"/>
      <c r="G1387" s="86"/>
      <c r="H1387" s="3"/>
      <c r="J1387" s="138"/>
      <c r="Q1387" s="4"/>
      <c r="R1387" s="4"/>
      <c r="S1387" s="4"/>
      <c r="T1387" s="4"/>
    </row>
    <row r="1388" spans="5:20" s="1" customFormat="1" x14ac:dyDescent="0.2">
      <c r="E1388" s="2"/>
      <c r="F1388" s="2"/>
      <c r="G1388" s="86"/>
      <c r="H1388" s="3"/>
      <c r="J1388" s="138"/>
      <c r="Q1388" s="4"/>
      <c r="R1388" s="4"/>
      <c r="S1388" s="4"/>
      <c r="T1388" s="4"/>
    </row>
    <row r="1389" spans="5:20" s="1" customFormat="1" x14ac:dyDescent="0.2">
      <c r="E1389" s="2"/>
      <c r="F1389" s="2"/>
      <c r="G1389" s="86"/>
      <c r="H1389" s="3"/>
      <c r="J1389" s="138"/>
      <c r="Q1389" s="4"/>
      <c r="R1389" s="4"/>
      <c r="S1389" s="4"/>
      <c r="T1389" s="4"/>
    </row>
    <row r="1390" spans="5:20" s="1" customFormat="1" x14ac:dyDescent="0.2">
      <c r="E1390" s="2"/>
      <c r="F1390" s="2"/>
      <c r="G1390" s="86"/>
      <c r="H1390" s="3"/>
      <c r="J1390" s="138"/>
      <c r="Q1390" s="4"/>
      <c r="R1390" s="4"/>
      <c r="S1390" s="4"/>
      <c r="T1390" s="4"/>
    </row>
    <row r="1391" spans="5:20" s="1" customFormat="1" x14ac:dyDescent="0.2">
      <c r="E1391" s="2"/>
      <c r="F1391" s="2"/>
      <c r="G1391" s="86"/>
      <c r="H1391" s="3"/>
      <c r="J1391" s="138"/>
      <c r="Q1391" s="4"/>
      <c r="R1391" s="4"/>
      <c r="S1391" s="4"/>
      <c r="T1391" s="4"/>
    </row>
    <row r="1392" spans="5:20" s="1" customFormat="1" x14ac:dyDescent="0.2">
      <c r="E1392" s="2"/>
      <c r="F1392" s="2"/>
      <c r="G1392" s="86"/>
      <c r="H1392" s="3"/>
      <c r="J1392" s="138"/>
      <c r="Q1392" s="4"/>
      <c r="R1392" s="4"/>
      <c r="S1392" s="4"/>
      <c r="T1392" s="4"/>
    </row>
    <row r="1393" spans="5:20" s="1" customFormat="1" x14ac:dyDescent="0.2">
      <c r="E1393" s="2"/>
      <c r="F1393" s="2"/>
      <c r="G1393" s="86"/>
      <c r="H1393" s="3"/>
      <c r="J1393" s="138"/>
      <c r="Q1393" s="4"/>
      <c r="R1393" s="4"/>
      <c r="S1393" s="4"/>
      <c r="T1393" s="4"/>
    </row>
    <row r="1394" spans="5:20" s="1" customFormat="1" x14ac:dyDescent="0.2">
      <c r="E1394" s="2"/>
      <c r="F1394" s="2"/>
      <c r="G1394" s="86"/>
      <c r="H1394" s="3"/>
      <c r="J1394" s="138"/>
      <c r="Q1394" s="4"/>
      <c r="R1394" s="4"/>
      <c r="S1394" s="4"/>
      <c r="T1394" s="4"/>
    </row>
    <row r="1395" spans="5:20" s="1" customFormat="1" x14ac:dyDescent="0.2">
      <c r="E1395" s="2"/>
      <c r="F1395" s="2"/>
      <c r="G1395" s="86"/>
      <c r="H1395" s="3"/>
      <c r="J1395" s="138"/>
      <c r="Q1395" s="4"/>
      <c r="R1395" s="4"/>
      <c r="S1395" s="4"/>
      <c r="T1395" s="4"/>
    </row>
    <row r="1396" spans="5:20" s="1" customFormat="1" x14ac:dyDescent="0.2">
      <c r="E1396" s="2"/>
      <c r="F1396" s="2"/>
      <c r="G1396" s="86"/>
      <c r="H1396" s="3"/>
      <c r="J1396" s="138"/>
      <c r="Q1396" s="4"/>
      <c r="R1396" s="4"/>
      <c r="S1396" s="4"/>
      <c r="T1396" s="4"/>
    </row>
    <row r="1397" spans="5:20" s="1" customFormat="1" x14ac:dyDescent="0.2">
      <c r="E1397" s="2"/>
      <c r="F1397" s="2"/>
      <c r="G1397" s="86"/>
      <c r="H1397" s="3"/>
      <c r="J1397" s="138"/>
      <c r="Q1397" s="4"/>
      <c r="R1397" s="4"/>
      <c r="S1397" s="4"/>
      <c r="T1397" s="4"/>
    </row>
    <row r="1398" spans="5:20" s="1" customFormat="1" x14ac:dyDescent="0.2">
      <c r="E1398" s="2"/>
      <c r="F1398" s="2"/>
      <c r="G1398" s="86"/>
      <c r="H1398" s="3"/>
      <c r="J1398" s="138"/>
      <c r="Q1398" s="4"/>
      <c r="R1398" s="4"/>
      <c r="S1398" s="4"/>
      <c r="T1398" s="4"/>
    </row>
    <row r="1399" spans="5:20" s="1" customFormat="1" x14ac:dyDescent="0.2">
      <c r="E1399" s="2"/>
      <c r="F1399" s="2"/>
      <c r="G1399" s="86"/>
      <c r="H1399" s="3"/>
      <c r="J1399" s="138"/>
      <c r="Q1399" s="4"/>
      <c r="R1399" s="4"/>
      <c r="S1399" s="4"/>
      <c r="T1399" s="4"/>
    </row>
    <row r="1400" spans="5:20" s="1" customFormat="1" x14ac:dyDescent="0.2">
      <c r="E1400" s="2"/>
      <c r="F1400" s="2"/>
      <c r="G1400" s="86"/>
      <c r="H1400" s="3"/>
      <c r="J1400" s="138"/>
      <c r="Q1400" s="4"/>
      <c r="R1400" s="4"/>
      <c r="S1400" s="4"/>
      <c r="T1400" s="4"/>
    </row>
    <row r="1401" spans="5:20" s="1" customFormat="1" x14ac:dyDescent="0.2">
      <c r="E1401" s="2"/>
      <c r="F1401" s="2"/>
      <c r="G1401" s="86"/>
      <c r="H1401" s="3"/>
      <c r="J1401" s="138"/>
      <c r="Q1401" s="4"/>
      <c r="R1401" s="4"/>
      <c r="S1401" s="4"/>
      <c r="T1401" s="4"/>
    </row>
    <row r="1402" spans="5:20" s="1" customFormat="1" x14ac:dyDescent="0.2">
      <c r="E1402" s="2"/>
      <c r="F1402" s="2"/>
      <c r="G1402" s="86"/>
      <c r="H1402" s="3"/>
      <c r="J1402" s="138"/>
      <c r="Q1402" s="4"/>
      <c r="R1402" s="4"/>
      <c r="S1402" s="4"/>
      <c r="T1402" s="4"/>
    </row>
    <row r="1403" spans="5:20" s="1" customFormat="1" x14ac:dyDescent="0.2">
      <c r="E1403" s="2"/>
      <c r="F1403" s="2"/>
      <c r="G1403" s="86"/>
      <c r="H1403" s="3"/>
      <c r="J1403" s="138"/>
      <c r="Q1403" s="4"/>
      <c r="R1403" s="4"/>
      <c r="S1403" s="4"/>
      <c r="T1403" s="4"/>
    </row>
    <row r="1404" spans="5:20" s="1" customFormat="1" x14ac:dyDescent="0.2">
      <c r="E1404" s="2"/>
      <c r="F1404" s="2"/>
      <c r="G1404" s="86"/>
      <c r="H1404" s="3"/>
      <c r="J1404" s="138"/>
      <c r="Q1404" s="4"/>
      <c r="R1404" s="4"/>
      <c r="S1404" s="4"/>
      <c r="T1404" s="4"/>
    </row>
    <row r="1405" spans="5:20" s="1" customFormat="1" x14ac:dyDescent="0.2">
      <c r="E1405" s="2"/>
      <c r="F1405" s="2"/>
      <c r="G1405" s="86"/>
      <c r="H1405" s="3"/>
      <c r="J1405" s="138"/>
      <c r="Q1405" s="4"/>
      <c r="R1405" s="4"/>
      <c r="S1405" s="4"/>
      <c r="T1405" s="4"/>
    </row>
    <row r="1406" spans="5:20" s="1" customFormat="1" x14ac:dyDescent="0.2">
      <c r="E1406" s="2"/>
      <c r="F1406" s="2"/>
      <c r="G1406" s="86"/>
      <c r="H1406" s="3"/>
      <c r="J1406" s="138"/>
      <c r="Q1406" s="4"/>
      <c r="R1406" s="4"/>
      <c r="S1406" s="4"/>
      <c r="T1406" s="4"/>
    </row>
    <row r="1407" spans="5:20" s="1" customFormat="1" x14ac:dyDescent="0.2">
      <c r="E1407" s="2"/>
      <c r="F1407" s="2"/>
      <c r="G1407" s="86"/>
      <c r="H1407" s="3"/>
      <c r="J1407" s="138"/>
      <c r="Q1407" s="4"/>
      <c r="R1407" s="4"/>
      <c r="S1407" s="4"/>
      <c r="T1407" s="4"/>
    </row>
    <row r="1408" spans="5:20" s="1" customFormat="1" x14ac:dyDescent="0.2">
      <c r="E1408" s="2"/>
      <c r="F1408" s="2"/>
      <c r="G1408" s="86"/>
      <c r="H1408" s="3"/>
      <c r="J1408" s="138"/>
      <c r="Q1408" s="4"/>
      <c r="R1408" s="4"/>
      <c r="S1408" s="4"/>
      <c r="T1408" s="4"/>
    </row>
    <row r="1409" spans="5:20" s="1" customFormat="1" x14ac:dyDescent="0.2">
      <c r="E1409" s="2"/>
      <c r="F1409" s="2"/>
      <c r="G1409" s="86"/>
      <c r="H1409" s="3"/>
      <c r="J1409" s="138"/>
      <c r="Q1409" s="4"/>
      <c r="R1409" s="4"/>
      <c r="S1409" s="4"/>
      <c r="T1409" s="4"/>
    </row>
    <row r="1410" spans="5:20" s="1" customFormat="1" x14ac:dyDescent="0.2">
      <c r="E1410" s="2"/>
      <c r="F1410" s="2"/>
      <c r="G1410" s="86"/>
      <c r="H1410" s="3"/>
      <c r="J1410" s="138"/>
      <c r="Q1410" s="4"/>
      <c r="R1410" s="4"/>
      <c r="S1410" s="4"/>
      <c r="T1410" s="4"/>
    </row>
    <row r="1411" spans="5:20" s="1" customFormat="1" x14ac:dyDescent="0.2">
      <c r="E1411" s="2"/>
      <c r="F1411" s="2"/>
      <c r="G1411" s="86"/>
      <c r="H1411" s="3"/>
      <c r="J1411" s="138"/>
      <c r="Q1411" s="4"/>
      <c r="R1411" s="4"/>
      <c r="S1411" s="4"/>
      <c r="T1411" s="4"/>
    </row>
    <row r="1412" spans="5:20" s="1" customFormat="1" x14ac:dyDescent="0.2">
      <c r="E1412" s="2"/>
      <c r="F1412" s="2"/>
      <c r="G1412" s="86"/>
      <c r="H1412" s="3"/>
      <c r="J1412" s="138"/>
      <c r="Q1412" s="4"/>
      <c r="R1412" s="4"/>
      <c r="S1412" s="4"/>
      <c r="T1412" s="4"/>
    </row>
    <row r="1413" spans="5:20" s="1" customFormat="1" x14ac:dyDescent="0.2">
      <c r="E1413" s="2"/>
      <c r="F1413" s="2"/>
      <c r="G1413" s="86"/>
      <c r="H1413" s="3"/>
      <c r="J1413" s="138"/>
      <c r="Q1413" s="4"/>
      <c r="R1413" s="4"/>
      <c r="S1413" s="4"/>
      <c r="T1413" s="4"/>
    </row>
    <row r="1414" spans="5:20" s="1" customFormat="1" x14ac:dyDescent="0.2">
      <c r="E1414" s="2"/>
      <c r="F1414" s="2"/>
      <c r="G1414" s="86"/>
      <c r="H1414" s="3"/>
      <c r="J1414" s="138"/>
      <c r="Q1414" s="4"/>
      <c r="R1414" s="4"/>
      <c r="S1414" s="4"/>
      <c r="T1414" s="4"/>
    </row>
    <row r="1415" spans="5:20" s="1" customFormat="1" x14ac:dyDescent="0.2">
      <c r="E1415" s="2"/>
      <c r="F1415" s="2"/>
      <c r="G1415" s="86"/>
      <c r="H1415" s="3"/>
      <c r="J1415" s="138"/>
      <c r="Q1415" s="4"/>
      <c r="R1415" s="4"/>
      <c r="S1415" s="4"/>
      <c r="T1415" s="4"/>
    </row>
    <row r="1416" spans="5:20" s="1" customFormat="1" x14ac:dyDescent="0.2">
      <c r="E1416" s="2"/>
      <c r="F1416" s="2"/>
      <c r="G1416" s="86"/>
      <c r="H1416" s="3"/>
      <c r="J1416" s="138"/>
      <c r="Q1416" s="4"/>
      <c r="R1416" s="4"/>
      <c r="S1416" s="4"/>
      <c r="T1416" s="4"/>
    </row>
    <row r="1417" spans="5:20" s="1" customFormat="1" x14ac:dyDescent="0.2">
      <c r="E1417" s="2"/>
      <c r="F1417" s="2"/>
      <c r="G1417" s="86"/>
      <c r="H1417" s="3"/>
      <c r="J1417" s="138"/>
      <c r="Q1417" s="4"/>
      <c r="R1417" s="4"/>
      <c r="S1417" s="4"/>
      <c r="T1417" s="4"/>
    </row>
    <row r="1418" spans="5:20" s="1" customFormat="1" x14ac:dyDescent="0.2">
      <c r="E1418" s="2"/>
      <c r="F1418" s="2"/>
      <c r="G1418" s="86"/>
      <c r="H1418" s="3"/>
      <c r="J1418" s="138"/>
      <c r="Q1418" s="4"/>
      <c r="R1418" s="4"/>
      <c r="S1418" s="4"/>
      <c r="T1418" s="4"/>
    </row>
    <row r="1419" spans="5:20" s="1" customFormat="1" x14ac:dyDescent="0.2">
      <c r="E1419" s="2"/>
      <c r="F1419" s="2"/>
      <c r="G1419" s="86"/>
      <c r="H1419" s="3"/>
      <c r="J1419" s="138"/>
      <c r="Q1419" s="4"/>
      <c r="R1419" s="4"/>
      <c r="S1419" s="4"/>
      <c r="T1419" s="4"/>
    </row>
    <row r="1420" spans="5:20" s="1" customFormat="1" x14ac:dyDescent="0.2">
      <c r="E1420" s="2"/>
      <c r="F1420" s="2"/>
      <c r="G1420" s="86"/>
      <c r="H1420" s="3"/>
      <c r="J1420" s="138"/>
      <c r="Q1420" s="4"/>
      <c r="R1420" s="4"/>
      <c r="S1420" s="4"/>
      <c r="T1420" s="4"/>
    </row>
    <row r="1421" spans="5:20" s="1" customFormat="1" x14ac:dyDescent="0.2">
      <c r="E1421" s="2"/>
      <c r="F1421" s="2"/>
      <c r="G1421" s="86"/>
      <c r="H1421" s="3"/>
      <c r="J1421" s="138"/>
      <c r="Q1421" s="4"/>
      <c r="R1421" s="4"/>
      <c r="S1421" s="4"/>
      <c r="T1421" s="4"/>
    </row>
    <row r="1422" spans="5:20" s="1" customFormat="1" x14ac:dyDescent="0.2">
      <c r="E1422" s="2"/>
      <c r="F1422" s="2"/>
      <c r="G1422" s="86"/>
      <c r="H1422" s="3"/>
      <c r="J1422" s="138"/>
      <c r="Q1422" s="4"/>
      <c r="R1422" s="4"/>
      <c r="S1422" s="4"/>
      <c r="T1422" s="4"/>
    </row>
    <row r="1423" spans="5:20" s="1" customFormat="1" x14ac:dyDescent="0.2">
      <c r="E1423" s="2"/>
      <c r="F1423" s="2"/>
      <c r="G1423" s="86"/>
      <c r="H1423" s="3"/>
      <c r="J1423" s="138"/>
      <c r="Q1423" s="4"/>
      <c r="R1423" s="4"/>
      <c r="S1423" s="4"/>
      <c r="T1423" s="4"/>
    </row>
    <row r="1424" spans="5:20" s="1" customFormat="1" x14ac:dyDescent="0.2">
      <c r="E1424" s="2"/>
      <c r="F1424" s="2"/>
      <c r="G1424" s="86"/>
      <c r="H1424" s="3"/>
      <c r="J1424" s="138"/>
      <c r="Q1424" s="4"/>
      <c r="R1424" s="4"/>
      <c r="S1424" s="4"/>
      <c r="T1424" s="4"/>
    </row>
    <row r="1425" spans="5:20" s="1" customFormat="1" x14ac:dyDescent="0.2">
      <c r="E1425" s="2"/>
      <c r="F1425" s="2"/>
      <c r="G1425" s="86"/>
      <c r="H1425" s="3"/>
      <c r="J1425" s="138"/>
      <c r="Q1425" s="4"/>
      <c r="R1425" s="4"/>
      <c r="S1425" s="4"/>
      <c r="T1425" s="4"/>
    </row>
    <row r="1426" spans="5:20" s="1" customFormat="1" x14ac:dyDescent="0.2">
      <c r="E1426" s="2"/>
      <c r="F1426" s="2"/>
      <c r="G1426" s="86"/>
      <c r="H1426" s="3"/>
      <c r="J1426" s="138"/>
      <c r="Q1426" s="4"/>
      <c r="R1426" s="4"/>
      <c r="S1426" s="4"/>
      <c r="T1426" s="4"/>
    </row>
    <row r="1427" spans="5:20" s="1" customFormat="1" x14ac:dyDescent="0.2">
      <c r="E1427" s="2"/>
      <c r="F1427" s="2"/>
      <c r="G1427" s="86"/>
      <c r="H1427" s="3"/>
      <c r="J1427" s="138"/>
      <c r="Q1427" s="4"/>
      <c r="R1427" s="4"/>
      <c r="S1427" s="4"/>
      <c r="T1427" s="4"/>
    </row>
    <row r="1428" spans="5:20" s="1" customFormat="1" x14ac:dyDescent="0.2">
      <c r="E1428" s="2"/>
      <c r="F1428" s="2"/>
      <c r="G1428" s="86"/>
      <c r="H1428" s="3"/>
      <c r="J1428" s="138"/>
      <c r="Q1428" s="4"/>
      <c r="R1428" s="4"/>
      <c r="S1428" s="4"/>
      <c r="T1428" s="4"/>
    </row>
    <row r="1429" spans="5:20" s="1" customFormat="1" x14ac:dyDescent="0.2">
      <c r="E1429" s="2"/>
      <c r="F1429" s="2"/>
      <c r="G1429" s="86"/>
      <c r="H1429" s="3"/>
      <c r="J1429" s="138"/>
      <c r="Q1429" s="4"/>
      <c r="R1429" s="4"/>
      <c r="S1429" s="4"/>
      <c r="T1429" s="4"/>
    </row>
    <row r="1430" spans="5:20" s="1" customFormat="1" x14ac:dyDescent="0.2">
      <c r="E1430" s="2"/>
      <c r="F1430" s="2"/>
      <c r="G1430" s="86"/>
      <c r="H1430" s="3"/>
      <c r="J1430" s="138"/>
      <c r="Q1430" s="4"/>
      <c r="R1430" s="4"/>
      <c r="S1430" s="4"/>
      <c r="T1430" s="4"/>
    </row>
    <row r="1431" spans="5:20" s="1" customFormat="1" x14ac:dyDescent="0.2">
      <c r="E1431" s="2"/>
      <c r="F1431" s="2"/>
      <c r="G1431" s="86"/>
      <c r="H1431" s="3"/>
      <c r="J1431" s="138"/>
      <c r="Q1431" s="4"/>
      <c r="R1431" s="4"/>
      <c r="S1431" s="4"/>
      <c r="T1431" s="4"/>
    </row>
    <row r="1432" spans="5:20" s="1" customFormat="1" x14ac:dyDescent="0.2">
      <c r="E1432" s="2"/>
      <c r="F1432" s="2"/>
      <c r="G1432" s="86"/>
      <c r="H1432" s="3"/>
      <c r="J1432" s="138"/>
      <c r="Q1432" s="4"/>
      <c r="R1432" s="4"/>
      <c r="S1432" s="4"/>
      <c r="T1432" s="4"/>
    </row>
    <row r="1433" spans="5:20" s="1" customFormat="1" x14ac:dyDescent="0.2">
      <c r="E1433" s="2"/>
      <c r="F1433" s="2"/>
      <c r="G1433" s="86"/>
      <c r="H1433" s="3"/>
      <c r="J1433" s="138"/>
      <c r="Q1433" s="4"/>
      <c r="R1433" s="4"/>
      <c r="S1433" s="4"/>
      <c r="T1433" s="4"/>
    </row>
    <row r="1434" spans="5:20" s="1" customFormat="1" x14ac:dyDescent="0.2">
      <c r="E1434" s="2"/>
      <c r="F1434" s="2"/>
      <c r="G1434" s="86"/>
      <c r="H1434" s="3"/>
      <c r="J1434" s="138"/>
      <c r="Q1434" s="4"/>
      <c r="R1434" s="4"/>
      <c r="S1434" s="4"/>
      <c r="T1434" s="4"/>
    </row>
    <row r="1435" spans="5:20" s="1" customFormat="1" x14ac:dyDescent="0.2">
      <c r="E1435" s="2"/>
      <c r="F1435" s="2"/>
      <c r="G1435" s="86"/>
      <c r="H1435" s="3"/>
      <c r="J1435" s="138"/>
      <c r="Q1435" s="4"/>
      <c r="R1435" s="4"/>
      <c r="S1435" s="4"/>
      <c r="T1435" s="4"/>
    </row>
    <row r="1436" spans="5:20" s="1" customFormat="1" x14ac:dyDescent="0.2">
      <c r="E1436" s="2"/>
      <c r="F1436" s="2"/>
      <c r="G1436" s="86"/>
      <c r="H1436" s="3"/>
      <c r="J1436" s="138"/>
      <c r="Q1436" s="4"/>
      <c r="R1436" s="4"/>
      <c r="S1436" s="4"/>
      <c r="T1436" s="4"/>
    </row>
    <row r="1437" spans="5:20" s="1" customFormat="1" x14ac:dyDescent="0.2">
      <c r="E1437" s="2"/>
      <c r="F1437" s="2"/>
      <c r="G1437" s="86"/>
      <c r="H1437" s="3"/>
      <c r="J1437" s="138"/>
      <c r="Q1437" s="4"/>
      <c r="R1437" s="4"/>
      <c r="S1437" s="4"/>
      <c r="T1437" s="4"/>
    </row>
    <row r="1438" spans="5:20" s="1" customFormat="1" x14ac:dyDescent="0.2">
      <c r="E1438" s="2"/>
      <c r="F1438" s="2"/>
      <c r="G1438" s="86"/>
      <c r="H1438" s="3"/>
      <c r="J1438" s="138"/>
      <c r="Q1438" s="4"/>
      <c r="R1438" s="4"/>
      <c r="S1438" s="4"/>
      <c r="T1438" s="4"/>
    </row>
    <row r="1439" spans="5:20" s="1" customFormat="1" x14ac:dyDescent="0.2">
      <c r="E1439" s="2"/>
      <c r="F1439" s="2"/>
      <c r="G1439" s="86"/>
      <c r="H1439" s="3"/>
      <c r="J1439" s="138"/>
      <c r="Q1439" s="4"/>
      <c r="R1439" s="4"/>
      <c r="S1439" s="4"/>
      <c r="T1439" s="4"/>
    </row>
    <row r="1440" spans="5:20" s="1" customFormat="1" x14ac:dyDescent="0.2">
      <c r="E1440" s="2"/>
      <c r="F1440" s="2"/>
      <c r="G1440" s="86"/>
      <c r="H1440" s="3"/>
      <c r="J1440" s="138"/>
      <c r="Q1440" s="4"/>
      <c r="R1440" s="4"/>
      <c r="S1440" s="4"/>
      <c r="T1440" s="4"/>
    </row>
    <row r="1441" spans="5:20" s="1" customFormat="1" x14ac:dyDescent="0.2">
      <c r="E1441" s="2"/>
      <c r="F1441" s="2"/>
      <c r="G1441" s="86"/>
      <c r="H1441" s="3"/>
      <c r="J1441" s="138"/>
      <c r="Q1441" s="4"/>
      <c r="R1441" s="4"/>
      <c r="S1441" s="4"/>
      <c r="T1441" s="4"/>
    </row>
    <row r="1442" spans="5:20" s="1" customFormat="1" x14ac:dyDescent="0.2">
      <c r="E1442" s="2"/>
      <c r="F1442" s="2"/>
      <c r="G1442" s="86"/>
      <c r="H1442" s="3"/>
      <c r="J1442" s="138"/>
      <c r="Q1442" s="4"/>
      <c r="R1442" s="4"/>
      <c r="S1442" s="4"/>
      <c r="T1442" s="4"/>
    </row>
    <row r="1443" spans="5:20" s="1" customFormat="1" x14ac:dyDescent="0.2">
      <c r="E1443" s="2"/>
      <c r="F1443" s="2"/>
      <c r="G1443" s="86"/>
      <c r="H1443" s="3"/>
      <c r="J1443" s="138"/>
      <c r="Q1443" s="4"/>
      <c r="R1443" s="4"/>
      <c r="S1443" s="4"/>
      <c r="T1443" s="4"/>
    </row>
    <row r="1444" spans="5:20" s="1" customFormat="1" x14ac:dyDescent="0.2">
      <c r="E1444" s="2"/>
      <c r="F1444" s="2"/>
      <c r="G1444" s="86"/>
      <c r="H1444" s="3"/>
      <c r="J1444" s="138"/>
      <c r="Q1444" s="4"/>
      <c r="R1444" s="4"/>
      <c r="S1444" s="4"/>
      <c r="T1444" s="4"/>
    </row>
    <row r="1445" spans="5:20" s="1" customFormat="1" x14ac:dyDescent="0.2">
      <c r="E1445" s="2"/>
      <c r="F1445" s="2"/>
      <c r="G1445" s="86"/>
      <c r="H1445" s="3"/>
      <c r="J1445" s="138"/>
      <c r="Q1445" s="4"/>
      <c r="R1445" s="4"/>
      <c r="S1445" s="4"/>
      <c r="T1445" s="4"/>
    </row>
    <row r="1446" spans="5:20" s="1" customFormat="1" x14ac:dyDescent="0.2">
      <c r="E1446" s="2"/>
      <c r="F1446" s="2"/>
      <c r="G1446" s="86"/>
      <c r="H1446" s="3"/>
      <c r="J1446" s="138"/>
      <c r="Q1446" s="4"/>
      <c r="R1446" s="4"/>
      <c r="S1446" s="4"/>
      <c r="T1446" s="4"/>
    </row>
    <row r="1447" spans="5:20" s="1" customFormat="1" x14ac:dyDescent="0.2">
      <c r="E1447" s="2"/>
      <c r="F1447" s="2"/>
      <c r="G1447" s="86"/>
      <c r="H1447" s="3"/>
      <c r="J1447" s="138"/>
      <c r="Q1447" s="4"/>
      <c r="R1447" s="4"/>
      <c r="S1447" s="4"/>
      <c r="T1447" s="4"/>
    </row>
    <row r="1448" spans="5:20" s="1" customFormat="1" x14ac:dyDescent="0.2">
      <c r="E1448" s="2"/>
      <c r="F1448" s="2"/>
      <c r="G1448" s="86"/>
      <c r="H1448" s="3"/>
      <c r="J1448" s="138"/>
      <c r="Q1448" s="4"/>
      <c r="R1448" s="4"/>
      <c r="S1448" s="4"/>
      <c r="T1448" s="4"/>
    </row>
    <row r="1449" spans="5:20" s="1" customFormat="1" x14ac:dyDescent="0.2">
      <c r="E1449" s="2"/>
      <c r="F1449" s="2"/>
      <c r="G1449" s="86"/>
      <c r="H1449" s="3"/>
      <c r="J1449" s="138"/>
      <c r="Q1449" s="4"/>
      <c r="R1449" s="4"/>
      <c r="S1449" s="4"/>
      <c r="T1449" s="4"/>
    </row>
    <row r="1450" spans="5:20" s="1" customFormat="1" x14ac:dyDescent="0.2">
      <c r="E1450" s="2"/>
      <c r="F1450" s="2"/>
      <c r="G1450" s="86"/>
      <c r="H1450" s="3"/>
      <c r="J1450" s="138"/>
      <c r="Q1450" s="4"/>
      <c r="R1450" s="4"/>
      <c r="S1450" s="4"/>
      <c r="T1450" s="4"/>
    </row>
    <row r="1451" spans="5:20" s="1" customFormat="1" x14ac:dyDescent="0.2">
      <c r="E1451" s="2"/>
      <c r="F1451" s="2"/>
      <c r="G1451" s="86"/>
      <c r="H1451" s="3"/>
      <c r="J1451" s="138"/>
      <c r="Q1451" s="4"/>
      <c r="R1451" s="4"/>
      <c r="S1451" s="4"/>
      <c r="T1451" s="4"/>
    </row>
    <row r="1452" spans="5:20" s="1" customFormat="1" x14ac:dyDescent="0.2">
      <c r="E1452" s="2"/>
      <c r="F1452" s="2"/>
      <c r="G1452" s="86"/>
      <c r="H1452" s="3"/>
      <c r="J1452" s="138"/>
      <c r="Q1452" s="4"/>
      <c r="R1452" s="4"/>
      <c r="S1452" s="4"/>
      <c r="T1452" s="4"/>
    </row>
    <row r="1453" spans="5:20" s="1" customFormat="1" x14ac:dyDescent="0.2">
      <c r="E1453" s="2"/>
      <c r="F1453" s="2"/>
      <c r="G1453" s="86"/>
      <c r="H1453" s="3"/>
      <c r="J1453" s="138"/>
      <c r="Q1453" s="4"/>
      <c r="R1453" s="4"/>
      <c r="S1453" s="4"/>
      <c r="T1453" s="4"/>
    </row>
    <row r="1454" spans="5:20" s="1" customFormat="1" x14ac:dyDescent="0.2">
      <c r="E1454" s="2"/>
      <c r="F1454" s="2"/>
      <c r="G1454" s="86"/>
      <c r="H1454" s="3"/>
      <c r="J1454" s="138"/>
      <c r="Q1454" s="4"/>
      <c r="R1454" s="4"/>
      <c r="S1454" s="4"/>
      <c r="T1454" s="4"/>
    </row>
    <row r="1455" spans="5:20" s="1" customFormat="1" x14ac:dyDescent="0.2">
      <c r="E1455" s="2"/>
      <c r="F1455" s="2"/>
      <c r="G1455" s="86"/>
      <c r="H1455" s="3"/>
      <c r="J1455" s="138"/>
      <c r="Q1455" s="4"/>
      <c r="R1455" s="4"/>
      <c r="S1455" s="4"/>
      <c r="T1455" s="4"/>
    </row>
    <row r="1456" spans="5:20" s="1" customFormat="1" x14ac:dyDescent="0.2">
      <c r="E1456" s="2"/>
      <c r="F1456" s="2"/>
      <c r="G1456" s="86"/>
      <c r="H1456" s="3"/>
      <c r="J1456" s="138"/>
      <c r="Q1456" s="4"/>
      <c r="R1456" s="4"/>
      <c r="S1456" s="4"/>
      <c r="T1456" s="4"/>
    </row>
    <row r="1457" spans="5:20" s="1" customFormat="1" x14ac:dyDescent="0.2">
      <c r="E1457" s="2"/>
      <c r="F1457" s="2"/>
      <c r="G1457" s="86"/>
      <c r="H1457" s="3"/>
      <c r="J1457" s="138"/>
      <c r="Q1457" s="4"/>
      <c r="R1457" s="4"/>
      <c r="S1457" s="4"/>
      <c r="T1457" s="4"/>
    </row>
    <row r="1458" spans="5:20" s="1" customFormat="1" x14ac:dyDescent="0.2">
      <c r="E1458" s="2"/>
      <c r="F1458" s="2"/>
      <c r="G1458" s="86"/>
      <c r="H1458" s="3"/>
      <c r="J1458" s="138"/>
      <c r="Q1458" s="4"/>
      <c r="R1458" s="4"/>
      <c r="S1458" s="4"/>
      <c r="T1458" s="4"/>
    </row>
    <row r="1459" spans="5:20" s="1" customFormat="1" x14ac:dyDescent="0.2">
      <c r="E1459" s="2"/>
      <c r="F1459" s="2"/>
      <c r="G1459" s="86"/>
      <c r="H1459" s="3"/>
      <c r="J1459" s="138"/>
      <c r="Q1459" s="4"/>
      <c r="R1459" s="4"/>
      <c r="S1459" s="4"/>
      <c r="T1459" s="4"/>
    </row>
    <row r="1460" spans="5:20" s="1" customFormat="1" x14ac:dyDescent="0.2">
      <c r="E1460" s="2"/>
      <c r="F1460" s="2"/>
      <c r="G1460" s="86"/>
      <c r="H1460" s="3"/>
      <c r="J1460" s="138"/>
      <c r="Q1460" s="4"/>
      <c r="R1460" s="4"/>
      <c r="S1460" s="4"/>
      <c r="T1460" s="4"/>
    </row>
    <row r="1461" spans="5:20" s="1" customFormat="1" x14ac:dyDescent="0.2">
      <c r="E1461" s="2"/>
      <c r="F1461" s="2"/>
      <c r="G1461" s="86"/>
      <c r="H1461" s="3"/>
      <c r="J1461" s="138"/>
      <c r="Q1461" s="4"/>
      <c r="R1461" s="4"/>
      <c r="S1461" s="4"/>
      <c r="T1461" s="4"/>
    </row>
    <row r="1462" spans="5:20" s="1" customFormat="1" x14ac:dyDescent="0.2">
      <c r="E1462" s="2"/>
      <c r="F1462" s="2"/>
      <c r="G1462" s="86"/>
      <c r="H1462" s="3"/>
      <c r="J1462" s="138"/>
      <c r="Q1462" s="4"/>
      <c r="R1462" s="4"/>
      <c r="S1462" s="4"/>
      <c r="T1462" s="4"/>
    </row>
    <row r="1463" spans="5:20" s="1" customFormat="1" x14ac:dyDescent="0.2">
      <c r="E1463" s="2"/>
      <c r="F1463" s="2"/>
      <c r="G1463" s="86"/>
      <c r="H1463" s="3"/>
      <c r="J1463" s="138"/>
      <c r="Q1463" s="4"/>
      <c r="R1463" s="4"/>
      <c r="S1463" s="4"/>
      <c r="T1463" s="4"/>
    </row>
    <row r="1464" spans="5:20" s="1" customFormat="1" x14ac:dyDescent="0.2">
      <c r="E1464" s="2"/>
      <c r="F1464" s="2"/>
      <c r="G1464" s="86"/>
      <c r="H1464" s="3"/>
      <c r="J1464" s="138"/>
      <c r="Q1464" s="4"/>
      <c r="R1464" s="4"/>
      <c r="S1464" s="4"/>
      <c r="T1464" s="4"/>
    </row>
    <row r="1465" spans="5:20" s="1" customFormat="1" x14ac:dyDescent="0.2">
      <c r="E1465" s="2"/>
      <c r="F1465" s="2"/>
      <c r="G1465" s="86"/>
      <c r="H1465" s="3"/>
      <c r="J1465" s="138"/>
      <c r="Q1465" s="4"/>
      <c r="R1465" s="4"/>
      <c r="S1465" s="4"/>
      <c r="T1465" s="4"/>
    </row>
    <row r="1466" spans="5:20" s="1" customFormat="1" x14ac:dyDescent="0.2">
      <c r="E1466" s="2"/>
      <c r="F1466" s="2"/>
      <c r="G1466" s="86"/>
      <c r="H1466" s="3"/>
      <c r="J1466" s="138"/>
      <c r="Q1466" s="4"/>
      <c r="R1466" s="4"/>
      <c r="S1466" s="4"/>
      <c r="T1466" s="4"/>
    </row>
    <row r="1467" spans="5:20" s="1" customFormat="1" x14ac:dyDescent="0.2">
      <c r="E1467" s="2"/>
      <c r="F1467" s="2"/>
      <c r="G1467" s="86"/>
      <c r="H1467" s="3"/>
      <c r="J1467" s="138"/>
      <c r="Q1467" s="4"/>
      <c r="R1467" s="4"/>
      <c r="S1467" s="4"/>
      <c r="T1467" s="4"/>
    </row>
    <row r="1468" spans="5:20" s="1" customFormat="1" x14ac:dyDescent="0.2">
      <c r="E1468" s="2"/>
      <c r="F1468" s="2"/>
      <c r="G1468" s="86"/>
      <c r="H1468" s="3"/>
      <c r="J1468" s="138"/>
      <c r="Q1468" s="4"/>
      <c r="R1468" s="4"/>
      <c r="S1468" s="4"/>
      <c r="T1468" s="4"/>
    </row>
    <row r="1469" spans="5:20" s="1" customFormat="1" x14ac:dyDescent="0.2">
      <c r="E1469" s="2"/>
      <c r="F1469" s="2"/>
      <c r="G1469" s="86"/>
      <c r="H1469" s="3"/>
      <c r="J1469" s="138"/>
      <c r="Q1469" s="4"/>
      <c r="R1469" s="4"/>
      <c r="S1469" s="4"/>
      <c r="T1469" s="4"/>
    </row>
    <row r="1470" spans="5:20" s="1" customFormat="1" x14ac:dyDescent="0.2">
      <c r="E1470" s="2"/>
      <c r="F1470" s="2"/>
      <c r="G1470" s="86"/>
      <c r="H1470" s="3"/>
      <c r="J1470" s="138"/>
      <c r="Q1470" s="4"/>
      <c r="R1470" s="4"/>
      <c r="S1470" s="4"/>
      <c r="T1470" s="4"/>
    </row>
    <row r="1471" spans="5:20" s="1" customFormat="1" x14ac:dyDescent="0.2">
      <c r="E1471" s="2"/>
      <c r="F1471" s="2"/>
      <c r="G1471" s="86"/>
      <c r="H1471" s="3"/>
      <c r="J1471" s="138"/>
      <c r="Q1471" s="4"/>
      <c r="R1471" s="4"/>
      <c r="S1471" s="4"/>
      <c r="T1471" s="4"/>
    </row>
    <row r="1472" spans="5:20" s="1" customFormat="1" x14ac:dyDescent="0.2">
      <c r="E1472" s="2"/>
      <c r="F1472" s="2"/>
      <c r="G1472" s="86"/>
      <c r="H1472" s="3"/>
      <c r="J1472" s="138"/>
      <c r="Q1472" s="4"/>
      <c r="R1472" s="4"/>
      <c r="S1472" s="4"/>
      <c r="T1472" s="4"/>
    </row>
    <row r="1473" spans="5:20" s="1" customFormat="1" x14ac:dyDescent="0.2">
      <c r="E1473" s="2"/>
      <c r="F1473" s="2"/>
      <c r="G1473" s="86"/>
      <c r="H1473" s="3"/>
      <c r="J1473" s="138"/>
      <c r="Q1473" s="4"/>
      <c r="R1473" s="4"/>
      <c r="S1473" s="4"/>
      <c r="T1473" s="4"/>
    </row>
    <row r="1474" spans="5:20" s="1" customFormat="1" x14ac:dyDescent="0.2">
      <c r="E1474" s="2"/>
      <c r="F1474" s="2"/>
      <c r="G1474" s="86"/>
      <c r="H1474" s="3"/>
      <c r="J1474" s="138"/>
      <c r="Q1474" s="4"/>
      <c r="R1474" s="4"/>
      <c r="S1474" s="4"/>
      <c r="T1474" s="4"/>
    </row>
    <row r="1475" spans="5:20" s="1" customFormat="1" x14ac:dyDescent="0.2">
      <c r="E1475" s="2"/>
      <c r="F1475" s="2"/>
      <c r="G1475" s="86"/>
      <c r="H1475" s="3"/>
      <c r="J1475" s="138"/>
      <c r="Q1475" s="4"/>
      <c r="R1475" s="4"/>
      <c r="S1475" s="4"/>
      <c r="T1475" s="4"/>
    </row>
    <row r="1476" spans="5:20" s="1" customFormat="1" x14ac:dyDescent="0.2">
      <c r="E1476" s="2"/>
      <c r="F1476" s="2"/>
      <c r="G1476" s="86"/>
      <c r="H1476" s="3"/>
      <c r="J1476" s="138"/>
      <c r="Q1476" s="4"/>
      <c r="R1476" s="4"/>
      <c r="S1476" s="4"/>
      <c r="T1476" s="4"/>
    </row>
    <row r="1477" spans="5:20" s="1" customFormat="1" x14ac:dyDescent="0.2">
      <c r="E1477" s="2"/>
      <c r="F1477" s="2"/>
      <c r="G1477" s="86"/>
      <c r="H1477" s="3"/>
      <c r="J1477" s="138"/>
      <c r="Q1477" s="4"/>
      <c r="R1477" s="4"/>
      <c r="S1477" s="4"/>
      <c r="T1477" s="4"/>
    </row>
    <row r="1478" spans="5:20" s="1" customFormat="1" x14ac:dyDescent="0.2">
      <c r="E1478" s="2"/>
      <c r="F1478" s="2"/>
      <c r="G1478" s="86"/>
      <c r="H1478" s="3"/>
      <c r="J1478" s="138"/>
      <c r="Q1478" s="4"/>
      <c r="R1478" s="4"/>
      <c r="S1478" s="4"/>
      <c r="T1478" s="4"/>
    </row>
    <row r="1479" spans="5:20" s="1" customFormat="1" x14ac:dyDescent="0.2">
      <c r="E1479" s="2"/>
      <c r="F1479" s="2"/>
      <c r="G1479" s="86"/>
      <c r="H1479" s="3"/>
      <c r="J1479" s="138"/>
      <c r="Q1479" s="4"/>
      <c r="R1479" s="4"/>
      <c r="S1479" s="4"/>
      <c r="T1479" s="4"/>
    </row>
    <row r="1480" spans="5:20" s="1" customFormat="1" x14ac:dyDescent="0.2">
      <c r="E1480" s="2"/>
      <c r="F1480" s="2"/>
      <c r="G1480" s="86"/>
      <c r="H1480" s="3"/>
      <c r="J1480" s="138"/>
      <c r="Q1480" s="4"/>
      <c r="R1480" s="4"/>
      <c r="S1480" s="4"/>
      <c r="T1480" s="4"/>
    </row>
    <row r="1481" spans="5:20" s="1" customFormat="1" x14ac:dyDescent="0.2">
      <c r="E1481" s="2"/>
      <c r="F1481" s="2"/>
      <c r="G1481" s="86"/>
      <c r="H1481" s="3"/>
      <c r="J1481" s="138"/>
      <c r="Q1481" s="4"/>
      <c r="R1481" s="4"/>
      <c r="S1481" s="4"/>
      <c r="T1481" s="4"/>
    </row>
    <row r="1482" spans="5:20" s="1" customFormat="1" x14ac:dyDescent="0.2">
      <c r="E1482" s="2"/>
      <c r="F1482" s="2"/>
      <c r="G1482" s="86"/>
      <c r="H1482" s="3"/>
      <c r="J1482" s="138"/>
      <c r="Q1482" s="4"/>
      <c r="R1482" s="4"/>
      <c r="S1482" s="4"/>
      <c r="T1482" s="4"/>
    </row>
    <row r="1483" spans="5:20" s="1" customFormat="1" x14ac:dyDescent="0.2">
      <c r="E1483" s="2"/>
      <c r="F1483" s="2"/>
      <c r="G1483" s="86"/>
      <c r="H1483" s="3"/>
      <c r="J1483" s="138"/>
      <c r="Q1483" s="4"/>
      <c r="R1483" s="4"/>
      <c r="S1483" s="4"/>
      <c r="T1483" s="4"/>
    </row>
    <row r="1484" spans="5:20" s="1" customFormat="1" x14ac:dyDescent="0.2">
      <c r="E1484" s="2"/>
      <c r="F1484" s="2"/>
      <c r="G1484" s="86"/>
      <c r="H1484" s="3"/>
      <c r="J1484" s="138"/>
      <c r="Q1484" s="4"/>
      <c r="R1484" s="4"/>
      <c r="S1484" s="4"/>
      <c r="T1484" s="4"/>
    </row>
    <row r="1485" spans="5:20" s="1" customFormat="1" x14ac:dyDescent="0.2">
      <c r="E1485" s="2"/>
      <c r="F1485" s="2"/>
      <c r="G1485" s="86"/>
      <c r="H1485" s="3"/>
      <c r="J1485" s="138"/>
      <c r="Q1485" s="4"/>
      <c r="R1485" s="4"/>
      <c r="S1485" s="4"/>
      <c r="T1485" s="4"/>
    </row>
    <row r="1486" spans="5:20" s="1" customFormat="1" x14ac:dyDescent="0.2">
      <c r="E1486" s="2"/>
      <c r="F1486" s="2"/>
      <c r="G1486" s="86"/>
      <c r="H1486" s="3"/>
      <c r="J1486" s="138"/>
      <c r="Q1486" s="4"/>
      <c r="R1486" s="4"/>
      <c r="S1486" s="4"/>
      <c r="T1486" s="4"/>
    </row>
    <row r="1487" spans="5:20" s="1" customFormat="1" x14ac:dyDescent="0.2">
      <c r="E1487" s="2"/>
      <c r="F1487" s="2"/>
      <c r="G1487" s="86"/>
      <c r="H1487" s="3"/>
      <c r="J1487" s="138"/>
      <c r="Q1487" s="4"/>
      <c r="R1487" s="4"/>
      <c r="S1487" s="4"/>
      <c r="T1487" s="4"/>
    </row>
    <row r="1488" spans="5:20" s="1" customFormat="1" x14ac:dyDescent="0.2">
      <c r="E1488" s="2"/>
      <c r="F1488" s="2"/>
      <c r="G1488" s="86"/>
      <c r="H1488" s="3"/>
      <c r="J1488" s="138"/>
      <c r="Q1488" s="4"/>
      <c r="R1488" s="4"/>
      <c r="S1488" s="4"/>
      <c r="T1488" s="4"/>
    </row>
    <row r="1489" spans="5:20" s="1" customFormat="1" x14ac:dyDescent="0.2">
      <c r="E1489" s="2"/>
      <c r="F1489" s="2"/>
      <c r="G1489" s="86"/>
      <c r="H1489" s="3"/>
      <c r="J1489" s="138"/>
      <c r="Q1489" s="4"/>
      <c r="R1489" s="4"/>
      <c r="S1489" s="4"/>
      <c r="T1489" s="4"/>
    </row>
    <row r="1490" spans="5:20" s="1" customFormat="1" x14ac:dyDescent="0.2">
      <c r="E1490" s="2"/>
      <c r="F1490" s="2"/>
      <c r="G1490" s="86"/>
      <c r="H1490" s="3"/>
      <c r="J1490" s="138"/>
      <c r="Q1490" s="4"/>
      <c r="R1490" s="4"/>
      <c r="S1490" s="4"/>
      <c r="T1490" s="4"/>
    </row>
    <row r="1491" spans="5:20" s="1" customFormat="1" x14ac:dyDescent="0.2">
      <c r="E1491" s="2"/>
      <c r="F1491" s="2"/>
      <c r="G1491" s="86"/>
      <c r="H1491" s="3"/>
      <c r="J1491" s="138"/>
      <c r="Q1491" s="4"/>
      <c r="R1491" s="4"/>
      <c r="S1491" s="4"/>
      <c r="T1491" s="4"/>
    </row>
    <row r="1492" spans="5:20" s="1" customFormat="1" x14ac:dyDescent="0.2">
      <c r="E1492" s="2"/>
      <c r="F1492" s="2"/>
      <c r="G1492" s="86"/>
      <c r="H1492" s="3"/>
      <c r="J1492" s="138"/>
      <c r="Q1492" s="4"/>
      <c r="R1492" s="4"/>
      <c r="S1492" s="4"/>
      <c r="T1492" s="4"/>
    </row>
    <row r="1493" spans="5:20" s="1" customFormat="1" x14ac:dyDescent="0.2">
      <c r="E1493" s="2"/>
      <c r="F1493" s="2"/>
      <c r="G1493" s="86"/>
      <c r="H1493" s="3"/>
      <c r="J1493" s="138"/>
      <c r="Q1493" s="4"/>
      <c r="R1493" s="4"/>
      <c r="S1493" s="4"/>
      <c r="T1493" s="4"/>
    </row>
    <row r="1494" spans="5:20" s="1" customFormat="1" x14ac:dyDescent="0.2">
      <c r="E1494" s="2"/>
      <c r="F1494" s="2"/>
      <c r="G1494" s="86"/>
      <c r="H1494" s="3"/>
      <c r="J1494" s="138"/>
      <c r="Q1494" s="4"/>
      <c r="R1494" s="4"/>
      <c r="S1494" s="4"/>
      <c r="T1494" s="4"/>
    </row>
    <row r="1495" spans="5:20" s="1" customFormat="1" x14ac:dyDescent="0.2">
      <c r="E1495" s="2"/>
      <c r="F1495" s="2"/>
      <c r="G1495" s="86"/>
      <c r="H1495" s="3"/>
      <c r="J1495" s="138"/>
      <c r="Q1495" s="4"/>
      <c r="R1495" s="4"/>
      <c r="S1495" s="4"/>
      <c r="T1495" s="4"/>
    </row>
    <row r="1496" spans="5:20" s="1" customFormat="1" x14ac:dyDescent="0.2">
      <c r="E1496" s="2"/>
      <c r="F1496" s="2"/>
      <c r="G1496" s="86"/>
      <c r="H1496" s="3"/>
      <c r="J1496" s="138"/>
      <c r="Q1496" s="4"/>
      <c r="R1496" s="4"/>
      <c r="S1496" s="4"/>
      <c r="T1496" s="4"/>
    </row>
    <row r="1497" spans="5:20" s="1" customFormat="1" x14ac:dyDescent="0.2">
      <c r="E1497" s="2"/>
      <c r="F1497" s="2"/>
      <c r="G1497" s="86"/>
      <c r="H1497" s="3"/>
      <c r="J1497" s="138"/>
      <c r="Q1497" s="4"/>
      <c r="R1497" s="4"/>
      <c r="S1497" s="4"/>
      <c r="T1497" s="4"/>
    </row>
    <row r="1498" spans="5:20" s="1" customFormat="1" x14ac:dyDescent="0.2">
      <c r="E1498" s="2"/>
      <c r="F1498" s="2"/>
      <c r="G1498" s="86"/>
      <c r="H1498" s="3"/>
      <c r="J1498" s="138"/>
      <c r="Q1498" s="4"/>
      <c r="R1498" s="4"/>
      <c r="S1498" s="4"/>
      <c r="T1498" s="4"/>
    </row>
    <row r="1499" spans="5:20" s="1" customFormat="1" x14ac:dyDescent="0.2">
      <c r="E1499" s="2"/>
      <c r="F1499" s="2"/>
      <c r="G1499" s="86"/>
      <c r="H1499" s="3"/>
      <c r="J1499" s="138"/>
      <c r="Q1499" s="4"/>
      <c r="R1499" s="4"/>
      <c r="S1499" s="4"/>
      <c r="T1499" s="4"/>
    </row>
    <row r="1500" spans="5:20" s="1" customFormat="1" x14ac:dyDescent="0.2">
      <c r="E1500" s="2"/>
      <c r="F1500" s="2"/>
      <c r="G1500" s="86"/>
      <c r="H1500" s="3"/>
      <c r="J1500" s="138"/>
      <c r="Q1500" s="4"/>
      <c r="R1500" s="4"/>
      <c r="S1500" s="4"/>
      <c r="T1500" s="4"/>
    </row>
    <row r="1501" spans="5:20" s="1" customFormat="1" x14ac:dyDescent="0.2">
      <c r="E1501" s="2"/>
      <c r="F1501" s="2"/>
      <c r="G1501" s="86"/>
      <c r="H1501" s="3"/>
      <c r="J1501" s="138"/>
      <c r="Q1501" s="4"/>
      <c r="R1501" s="4"/>
      <c r="S1501" s="4"/>
      <c r="T1501" s="4"/>
    </row>
    <row r="1502" spans="5:20" s="1" customFormat="1" x14ac:dyDescent="0.2">
      <c r="E1502" s="2"/>
      <c r="F1502" s="2"/>
      <c r="G1502" s="86"/>
      <c r="H1502" s="3"/>
      <c r="J1502" s="138"/>
      <c r="Q1502" s="4"/>
      <c r="R1502" s="4"/>
      <c r="S1502" s="4"/>
      <c r="T1502" s="4"/>
    </row>
    <row r="1503" spans="5:20" s="1" customFormat="1" x14ac:dyDescent="0.2">
      <c r="E1503" s="2"/>
      <c r="F1503" s="2"/>
      <c r="G1503" s="86"/>
      <c r="H1503" s="3"/>
      <c r="J1503" s="138"/>
      <c r="Q1503" s="4"/>
      <c r="R1503" s="4"/>
      <c r="S1503" s="4"/>
      <c r="T1503" s="4"/>
    </row>
    <row r="1504" spans="5:20" s="1" customFormat="1" x14ac:dyDescent="0.2">
      <c r="E1504" s="2"/>
      <c r="F1504" s="2"/>
      <c r="G1504" s="86"/>
      <c r="H1504" s="3"/>
      <c r="J1504" s="138"/>
      <c r="Q1504" s="4"/>
      <c r="R1504" s="4"/>
      <c r="S1504" s="4"/>
      <c r="T1504" s="4"/>
    </row>
    <row r="1505" spans="5:20" s="1" customFormat="1" x14ac:dyDescent="0.2">
      <c r="E1505" s="2"/>
      <c r="F1505" s="2"/>
      <c r="G1505" s="86"/>
      <c r="H1505" s="3"/>
      <c r="J1505" s="138"/>
      <c r="Q1505" s="4"/>
      <c r="R1505" s="4"/>
      <c r="S1505" s="4"/>
      <c r="T1505" s="4"/>
    </row>
    <row r="1506" spans="5:20" s="1" customFormat="1" x14ac:dyDescent="0.2">
      <c r="E1506" s="2"/>
      <c r="F1506" s="2"/>
      <c r="G1506" s="86"/>
      <c r="H1506" s="3"/>
      <c r="J1506" s="138"/>
      <c r="Q1506" s="4"/>
      <c r="R1506" s="4"/>
      <c r="S1506" s="4"/>
      <c r="T1506" s="4"/>
    </row>
    <row r="1507" spans="5:20" s="1" customFormat="1" x14ac:dyDescent="0.2">
      <c r="E1507" s="2"/>
      <c r="F1507" s="2"/>
      <c r="G1507" s="86"/>
      <c r="H1507" s="3"/>
      <c r="J1507" s="138"/>
      <c r="Q1507" s="4"/>
      <c r="R1507" s="4"/>
      <c r="S1507" s="4"/>
      <c r="T1507" s="4"/>
    </row>
    <row r="1508" spans="5:20" s="1" customFormat="1" x14ac:dyDescent="0.2">
      <c r="E1508" s="2"/>
      <c r="F1508" s="2"/>
      <c r="G1508" s="86"/>
      <c r="H1508" s="3"/>
      <c r="J1508" s="138"/>
      <c r="Q1508" s="4"/>
      <c r="R1508" s="4"/>
      <c r="S1508" s="4"/>
      <c r="T1508" s="4"/>
    </row>
    <row r="1509" spans="5:20" s="1" customFormat="1" x14ac:dyDescent="0.2">
      <c r="E1509" s="2"/>
      <c r="F1509" s="2"/>
      <c r="G1509" s="86"/>
      <c r="H1509" s="3"/>
      <c r="J1509" s="138"/>
      <c r="Q1509" s="4"/>
      <c r="R1509" s="4"/>
      <c r="S1509" s="4"/>
      <c r="T1509" s="4"/>
    </row>
    <row r="1510" spans="5:20" s="1" customFormat="1" x14ac:dyDescent="0.2">
      <c r="E1510" s="2"/>
      <c r="F1510" s="2"/>
      <c r="G1510" s="86"/>
      <c r="H1510" s="3"/>
      <c r="J1510" s="138"/>
      <c r="Q1510" s="4"/>
      <c r="R1510" s="4"/>
      <c r="S1510" s="4"/>
      <c r="T1510" s="4"/>
    </row>
    <row r="1511" spans="5:20" s="1" customFormat="1" x14ac:dyDescent="0.2">
      <c r="E1511" s="2"/>
      <c r="F1511" s="2"/>
      <c r="G1511" s="86"/>
      <c r="H1511" s="3"/>
      <c r="J1511" s="138"/>
      <c r="Q1511" s="4"/>
      <c r="R1511" s="4"/>
      <c r="S1511" s="4"/>
      <c r="T1511" s="4"/>
    </row>
    <row r="1512" spans="5:20" s="1" customFormat="1" x14ac:dyDescent="0.2">
      <c r="E1512" s="2"/>
      <c r="F1512" s="2"/>
      <c r="G1512" s="86"/>
      <c r="H1512" s="3"/>
      <c r="J1512" s="138"/>
      <c r="Q1512" s="4"/>
      <c r="R1512" s="4"/>
      <c r="S1512" s="4"/>
      <c r="T1512" s="4"/>
    </row>
    <row r="1513" spans="5:20" s="1" customFormat="1" x14ac:dyDescent="0.2">
      <c r="E1513" s="2"/>
      <c r="F1513" s="2"/>
      <c r="G1513" s="86"/>
      <c r="H1513" s="3"/>
      <c r="J1513" s="138"/>
      <c r="Q1513" s="4"/>
      <c r="R1513" s="4"/>
      <c r="S1513" s="4"/>
      <c r="T1513" s="4"/>
    </row>
    <row r="1514" spans="5:20" s="1" customFormat="1" x14ac:dyDescent="0.2">
      <c r="E1514" s="2"/>
      <c r="F1514" s="2"/>
      <c r="G1514" s="86"/>
      <c r="H1514" s="3"/>
      <c r="J1514" s="138"/>
      <c r="Q1514" s="4"/>
      <c r="R1514" s="4"/>
      <c r="S1514" s="4"/>
      <c r="T1514" s="4"/>
    </row>
    <row r="1515" spans="5:20" s="1" customFormat="1" x14ac:dyDescent="0.2">
      <c r="E1515" s="2"/>
      <c r="F1515" s="2"/>
      <c r="G1515" s="86"/>
      <c r="H1515" s="3"/>
      <c r="J1515" s="138"/>
      <c r="Q1515" s="4"/>
      <c r="R1515" s="4"/>
      <c r="S1515" s="4"/>
      <c r="T1515" s="4"/>
    </row>
    <row r="1516" spans="5:20" s="1" customFormat="1" x14ac:dyDescent="0.2">
      <c r="E1516" s="2"/>
      <c r="F1516" s="2"/>
      <c r="G1516" s="86"/>
      <c r="H1516" s="3"/>
      <c r="J1516" s="138"/>
      <c r="Q1516" s="4"/>
      <c r="R1516" s="4"/>
      <c r="S1516" s="4"/>
      <c r="T1516" s="4"/>
    </row>
    <row r="1517" spans="5:20" s="1" customFormat="1" x14ac:dyDescent="0.2">
      <c r="E1517" s="2"/>
      <c r="F1517" s="2"/>
      <c r="G1517" s="86"/>
      <c r="H1517" s="3"/>
      <c r="J1517" s="138"/>
      <c r="Q1517" s="4"/>
      <c r="R1517" s="4"/>
      <c r="S1517" s="4"/>
      <c r="T1517" s="4"/>
    </row>
    <row r="1518" spans="5:20" s="1" customFormat="1" x14ac:dyDescent="0.2">
      <c r="E1518" s="2"/>
      <c r="F1518" s="2"/>
      <c r="G1518" s="86"/>
      <c r="H1518" s="3"/>
      <c r="J1518" s="138"/>
      <c r="Q1518" s="4"/>
      <c r="R1518" s="4"/>
      <c r="S1518" s="4"/>
      <c r="T1518" s="4"/>
    </row>
    <row r="1519" spans="5:20" s="1" customFormat="1" x14ac:dyDescent="0.2">
      <c r="E1519" s="2"/>
      <c r="F1519" s="2"/>
      <c r="G1519" s="86"/>
      <c r="H1519" s="3"/>
      <c r="J1519" s="138"/>
      <c r="Q1519" s="4"/>
      <c r="R1519" s="4"/>
      <c r="S1519" s="4"/>
      <c r="T1519" s="4"/>
    </row>
    <row r="1520" spans="5:20" s="1" customFormat="1" x14ac:dyDescent="0.2">
      <c r="E1520" s="2"/>
      <c r="F1520" s="2"/>
      <c r="G1520" s="86"/>
      <c r="H1520" s="3"/>
      <c r="J1520" s="138"/>
      <c r="Q1520" s="4"/>
      <c r="R1520" s="4"/>
      <c r="S1520" s="4"/>
      <c r="T1520" s="4"/>
    </row>
    <row r="1521" spans="5:20" s="1" customFormat="1" x14ac:dyDescent="0.2">
      <c r="E1521" s="2"/>
      <c r="F1521" s="2"/>
      <c r="G1521" s="86"/>
      <c r="H1521" s="3"/>
      <c r="J1521" s="138"/>
      <c r="Q1521" s="4"/>
      <c r="R1521" s="4"/>
      <c r="S1521" s="4"/>
      <c r="T1521" s="4"/>
    </row>
    <row r="1522" spans="5:20" s="1" customFormat="1" x14ac:dyDescent="0.2">
      <c r="E1522" s="2"/>
      <c r="F1522" s="2"/>
      <c r="G1522" s="86"/>
      <c r="H1522" s="3"/>
      <c r="J1522" s="138"/>
      <c r="Q1522" s="4"/>
      <c r="R1522" s="4"/>
      <c r="S1522" s="4"/>
      <c r="T1522" s="4"/>
    </row>
    <row r="1523" spans="5:20" s="1" customFormat="1" x14ac:dyDescent="0.2">
      <c r="E1523" s="2"/>
      <c r="F1523" s="2"/>
      <c r="G1523" s="86"/>
      <c r="H1523" s="3"/>
      <c r="J1523" s="138"/>
      <c r="Q1523" s="4"/>
      <c r="R1523" s="4"/>
      <c r="S1523" s="4"/>
      <c r="T1523" s="4"/>
    </row>
    <row r="1524" spans="5:20" s="1" customFormat="1" x14ac:dyDescent="0.2">
      <c r="E1524" s="2"/>
      <c r="F1524" s="2"/>
      <c r="G1524" s="86"/>
      <c r="H1524" s="3"/>
      <c r="J1524" s="138"/>
      <c r="Q1524" s="4"/>
      <c r="R1524" s="4"/>
      <c r="S1524" s="4"/>
      <c r="T1524" s="4"/>
    </row>
    <row r="1525" spans="5:20" s="1" customFormat="1" x14ac:dyDescent="0.2">
      <c r="E1525" s="2"/>
      <c r="F1525" s="2"/>
      <c r="G1525" s="86"/>
      <c r="H1525" s="3"/>
      <c r="J1525" s="138"/>
      <c r="Q1525" s="4"/>
      <c r="R1525" s="4"/>
      <c r="S1525" s="4"/>
      <c r="T1525" s="4"/>
    </row>
    <row r="1526" spans="5:20" s="1" customFormat="1" x14ac:dyDescent="0.2">
      <c r="E1526" s="2"/>
      <c r="F1526" s="2"/>
      <c r="G1526" s="86"/>
      <c r="H1526" s="3"/>
      <c r="J1526" s="138"/>
      <c r="Q1526" s="4"/>
      <c r="R1526" s="4"/>
      <c r="S1526" s="4"/>
      <c r="T1526" s="4"/>
    </row>
    <row r="1527" spans="5:20" s="1" customFormat="1" x14ac:dyDescent="0.2">
      <c r="E1527" s="2"/>
      <c r="F1527" s="2"/>
      <c r="G1527" s="86"/>
      <c r="H1527" s="3"/>
      <c r="J1527" s="138"/>
      <c r="Q1527" s="4"/>
      <c r="R1527" s="4"/>
      <c r="S1527" s="4"/>
      <c r="T1527" s="4"/>
    </row>
    <row r="1528" spans="5:20" s="1" customFormat="1" x14ac:dyDescent="0.2">
      <c r="E1528" s="2"/>
      <c r="F1528" s="2"/>
      <c r="G1528" s="86"/>
      <c r="H1528" s="3"/>
      <c r="J1528" s="138"/>
      <c r="Q1528" s="4"/>
      <c r="R1528" s="4"/>
      <c r="S1528" s="4"/>
      <c r="T1528" s="4"/>
    </row>
    <row r="1529" spans="5:20" s="1" customFormat="1" x14ac:dyDescent="0.2">
      <c r="E1529" s="2"/>
      <c r="F1529" s="2"/>
      <c r="G1529" s="86"/>
      <c r="H1529" s="3"/>
      <c r="J1529" s="138"/>
      <c r="Q1529" s="4"/>
      <c r="R1529" s="4"/>
      <c r="S1529" s="4"/>
      <c r="T1529" s="4"/>
    </row>
    <row r="1530" spans="5:20" s="1" customFormat="1" x14ac:dyDescent="0.2">
      <c r="E1530" s="2"/>
      <c r="F1530" s="2"/>
      <c r="G1530" s="86"/>
      <c r="H1530" s="3"/>
      <c r="J1530" s="138"/>
      <c r="Q1530" s="4"/>
      <c r="R1530" s="4"/>
      <c r="S1530" s="4"/>
      <c r="T1530" s="4"/>
    </row>
    <row r="1531" spans="5:20" s="1" customFormat="1" x14ac:dyDescent="0.2">
      <c r="E1531" s="2"/>
      <c r="F1531" s="2"/>
      <c r="G1531" s="86"/>
      <c r="H1531" s="3"/>
      <c r="J1531" s="138"/>
      <c r="Q1531" s="4"/>
      <c r="R1531" s="4"/>
      <c r="S1531" s="4"/>
      <c r="T1531" s="4"/>
    </row>
    <row r="1532" spans="5:20" s="1" customFormat="1" x14ac:dyDescent="0.2">
      <c r="E1532" s="2"/>
      <c r="F1532" s="2"/>
      <c r="G1532" s="86"/>
      <c r="H1532" s="3"/>
      <c r="J1532" s="138"/>
      <c r="Q1532" s="4"/>
      <c r="R1532" s="4"/>
      <c r="S1532" s="4"/>
      <c r="T1532" s="4"/>
    </row>
    <row r="1533" spans="5:20" s="1" customFormat="1" x14ac:dyDescent="0.2">
      <c r="E1533" s="2"/>
      <c r="F1533" s="2"/>
      <c r="G1533" s="86"/>
      <c r="H1533" s="3"/>
      <c r="J1533" s="138"/>
      <c r="Q1533" s="4"/>
      <c r="R1533" s="4"/>
      <c r="S1533" s="4"/>
      <c r="T1533" s="4"/>
    </row>
    <row r="1534" spans="5:20" s="1" customFormat="1" x14ac:dyDescent="0.2">
      <c r="E1534" s="2"/>
      <c r="F1534" s="2"/>
      <c r="G1534" s="86"/>
      <c r="H1534" s="3"/>
      <c r="J1534" s="138"/>
      <c r="Q1534" s="4"/>
      <c r="R1534" s="4"/>
      <c r="S1534" s="4"/>
      <c r="T1534" s="4"/>
    </row>
    <row r="1535" spans="5:20" s="1" customFormat="1" x14ac:dyDescent="0.2">
      <c r="E1535" s="2"/>
      <c r="F1535" s="2"/>
      <c r="G1535" s="86"/>
      <c r="H1535" s="3"/>
      <c r="J1535" s="138"/>
      <c r="Q1535" s="4"/>
      <c r="R1535" s="4"/>
      <c r="S1535" s="4"/>
      <c r="T1535" s="4"/>
    </row>
    <row r="1536" spans="5:20" s="1" customFormat="1" x14ac:dyDescent="0.2">
      <c r="E1536" s="2"/>
      <c r="F1536" s="2"/>
      <c r="G1536" s="86"/>
      <c r="H1536" s="3"/>
      <c r="J1536" s="138"/>
      <c r="Q1536" s="4"/>
      <c r="R1536" s="4"/>
      <c r="S1536" s="4"/>
      <c r="T1536" s="4"/>
    </row>
    <row r="1537" spans="5:20" s="1" customFormat="1" x14ac:dyDescent="0.2">
      <c r="E1537" s="2"/>
      <c r="F1537" s="2"/>
      <c r="G1537" s="86"/>
      <c r="H1537" s="3"/>
      <c r="J1537" s="138"/>
      <c r="Q1537" s="4"/>
      <c r="R1537" s="4"/>
      <c r="S1537" s="4"/>
      <c r="T1537" s="4"/>
    </row>
    <row r="1538" spans="5:20" s="1" customFormat="1" x14ac:dyDescent="0.2">
      <c r="E1538" s="2"/>
      <c r="F1538" s="2"/>
      <c r="G1538" s="86"/>
      <c r="H1538" s="3"/>
      <c r="J1538" s="138"/>
      <c r="Q1538" s="4"/>
      <c r="R1538" s="4"/>
      <c r="S1538" s="4"/>
      <c r="T1538" s="4"/>
    </row>
    <row r="1539" spans="5:20" s="1" customFormat="1" x14ac:dyDescent="0.2">
      <c r="E1539" s="2"/>
      <c r="F1539" s="2"/>
      <c r="G1539" s="86"/>
      <c r="H1539" s="3"/>
      <c r="J1539" s="138"/>
      <c r="Q1539" s="4"/>
      <c r="R1539" s="4"/>
      <c r="S1539" s="4"/>
      <c r="T1539" s="4"/>
    </row>
    <row r="1540" spans="5:20" s="1" customFormat="1" x14ac:dyDescent="0.2">
      <c r="E1540" s="2"/>
      <c r="F1540" s="2"/>
      <c r="G1540" s="86"/>
      <c r="H1540" s="3"/>
      <c r="J1540" s="138"/>
      <c r="Q1540" s="4"/>
      <c r="R1540" s="4"/>
      <c r="S1540" s="4"/>
      <c r="T1540" s="4"/>
    </row>
    <row r="1541" spans="5:20" s="1" customFormat="1" x14ac:dyDescent="0.2">
      <c r="E1541" s="2"/>
      <c r="F1541" s="2"/>
      <c r="G1541" s="86"/>
      <c r="H1541" s="3"/>
      <c r="J1541" s="138"/>
      <c r="Q1541" s="4"/>
      <c r="R1541" s="4"/>
      <c r="S1541" s="4"/>
      <c r="T1541" s="4"/>
    </row>
    <row r="1542" spans="5:20" s="1" customFormat="1" x14ac:dyDescent="0.2">
      <c r="E1542" s="2"/>
      <c r="F1542" s="2"/>
      <c r="G1542" s="86"/>
      <c r="H1542" s="3"/>
      <c r="J1542" s="138"/>
      <c r="Q1542" s="4"/>
      <c r="R1542" s="4"/>
      <c r="S1542" s="4"/>
      <c r="T1542" s="4"/>
    </row>
    <row r="1543" spans="5:20" s="1" customFormat="1" x14ac:dyDescent="0.2">
      <c r="E1543" s="2"/>
      <c r="F1543" s="2"/>
      <c r="G1543" s="86"/>
      <c r="H1543" s="3"/>
      <c r="J1543" s="138"/>
      <c r="Q1543" s="4"/>
      <c r="R1543" s="4"/>
      <c r="S1543" s="4"/>
      <c r="T1543" s="4"/>
    </row>
    <row r="1544" spans="5:20" s="1" customFormat="1" x14ac:dyDescent="0.2">
      <c r="E1544" s="2"/>
      <c r="F1544" s="2"/>
      <c r="G1544" s="86"/>
      <c r="H1544" s="3"/>
      <c r="J1544" s="138"/>
      <c r="Q1544" s="4"/>
      <c r="R1544" s="4"/>
      <c r="S1544" s="4"/>
      <c r="T1544" s="4"/>
    </row>
    <row r="1545" spans="5:20" s="1" customFormat="1" x14ac:dyDescent="0.2">
      <c r="E1545" s="2"/>
      <c r="F1545" s="2"/>
      <c r="G1545" s="86"/>
      <c r="H1545" s="3"/>
      <c r="J1545" s="138"/>
      <c r="Q1545" s="4"/>
      <c r="R1545" s="4"/>
      <c r="S1545" s="4"/>
      <c r="T1545" s="4"/>
    </row>
    <row r="1546" spans="5:20" s="1" customFormat="1" x14ac:dyDescent="0.2">
      <c r="E1546" s="2"/>
      <c r="F1546" s="2"/>
      <c r="G1546" s="86"/>
      <c r="H1546" s="3"/>
      <c r="J1546" s="138"/>
      <c r="Q1546" s="4"/>
      <c r="R1546" s="4"/>
      <c r="S1546" s="4"/>
      <c r="T1546" s="4"/>
    </row>
    <row r="1547" spans="5:20" s="1" customFormat="1" x14ac:dyDescent="0.2">
      <c r="E1547" s="2"/>
      <c r="F1547" s="2"/>
      <c r="G1547" s="86"/>
      <c r="H1547" s="3"/>
      <c r="J1547" s="138"/>
      <c r="Q1547" s="4"/>
      <c r="R1547" s="4"/>
      <c r="S1547" s="4"/>
      <c r="T1547" s="4"/>
    </row>
    <row r="1548" spans="5:20" s="1" customFormat="1" x14ac:dyDescent="0.2">
      <c r="E1548" s="2"/>
      <c r="F1548" s="2"/>
      <c r="G1548" s="86"/>
      <c r="H1548" s="3"/>
      <c r="J1548" s="138"/>
      <c r="Q1548" s="4"/>
      <c r="R1548" s="4"/>
      <c r="S1548" s="4"/>
      <c r="T1548" s="4"/>
    </row>
    <row r="1549" spans="5:20" s="1" customFormat="1" x14ac:dyDescent="0.2">
      <c r="E1549" s="2"/>
      <c r="F1549" s="2"/>
      <c r="G1549" s="86"/>
      <c r="H1549" s="3"/>
      <c r="J1549" s="138"/>
      <c r="Q1549" s="4"/>
      <c r="R1549" s="4"/>
      <c r="S1549" s="4"/>
      <c r="T1549" s="4"/>
    </row>
    <row r="1550" spans="5:20" s="1" customFormat="1" x14ac:dyDescent="0.2">
      <c r="E1550" s="2"/>
      <c r="F1550" s="2"/>
      <c r="G1550" s="86"/>
      <c r="H1550" s="3"/>
      <c r="J1550" s="138"/>
      <c r="Q1550" s="4"/>
      <c r="R1550" s="4"/>
      <c r="S1550" s="4"/>
      <c r="T1550" s="4"/>
    </row>
    <row r="1551" spans="5:20" s="1" customFormat="1" x14ac:dyDescent="0.2">
      <c r="E1551" s="2"/>
      <c r="F1551" s="2"/>
      <c r="G1551" s="86"/>
      <c r="H1551" s="3"/>
      <c r="J1551" s="138"/>
      <c r="Q1551" s="4"/>
      <c r="R1551" s="4"/>
      <c r="S1551" s="4"/>
      <c r="T1551" s="4"/>
    </row>
    <row r="1552" spans="5:20" s="1" customFormat="1" x14ac:dyDescent="0.2">
      <c r="E1552" s="2"/>
      <c r="F1552" s="2"/>
      <c r="G1552" s="86"/>
      <c r="H1552" s="3"/>
      <c r="J1552" s="138"/>
      <c r="Q1552" s="4"/>
      <c r="R1552" s="4"/>
      <c r="S1552" s="4"/>
      <c r="T1552" s="4"/>
    </row>
    <row r="1553" spans="5:20" s="1" customFormat="1" x14ac:dyDescent="0.2">
      <c r="E1553" s="2"/>
      <c r="F1553" s="2"/>
      <c r="G1553" s="86"/>
      <c r="H1553" s="3"/>
      <c r="J1553" s="138"/>
      <c r="Q1553" s="4"/>
      <c r="R1553" s="4"/>
      <c r="S1553" s="4"/>
      <c r="T1553" s="4"/>
    </row>
    <row r="1554" spans="5:20" s="1" customFormat="1" x14ac:dyDescent="0.2">
      <c r="E1554" s="2"/>
      <c r="F1554" s="2"/>
      <c r="G1554" s="86"/>
      <c r="H1554" s="3"/>
      <c r="J1554" s="138"/>
      <c r="Q1554" s="4"/>
      <c r="R1554" s="4"/>
      <c r="S1554" s="4"/>
      <c r="T1554" s="4"/>
    </row>
    <row r="1555" spans="5:20" s="1" customFormat="1" x14ac:dyDescent="0.2">
      <c r="E1555" s="2"/>
      <c r="F1555" s="2"/>
      <c r="G1555" s="86"/>
      <c r="H1555" s="3"/>
      <c r="J1555" s="138"/>
      <c r="Q1555" s="4"/>
      <c r="R1555" s="4"/>
      <c r="S1555" s="4"/>
      <c r="T1555" s="4"/>
    </row>
    <row r="1556" spans="5:20" s="1" customFormat="1" x14ac:dyDescent="0.2">
      <c r="E1556" s="2"/>
      <c r="F1556" s="2"/>
      <c r="G1556" s="86"/>
      <c r="H1556" s="3"/>
      <c r="J1556" s="138"/>
      <c r="Q1556" s="4"/>
      <c r="R1556" s="4"/>
      <c r="S1556" s="4"/>
      <c r="T1556" s="4"/>
    </row>
    <row r="1557" spans="5:20" s="1" customFormat="1" x14ac:dyDescent="0.2">
      <c r="E1557" s="2"/>
      <c r="F1557" s="2"/>
      <c r="G1557" s="86"/>
      <c r="H1557" s="3"/>
      <c r="J1557" s="138"/>
      <c r="Q1557" s="4"/>
      <c r="R1557" s="4"/>
      <c r="S1557" s="4"/>
      <c r="T1557" s="4"/>
    </row>
    <row r="1558" spans="5:20" s="1" customFormat="1" x14ac:dyDescent="0.2">
      <c r="E1558" s="2"/>
      <c r="F1558" s="2"/>
      <c r="G1558" s="86"/>
      <c r="H1558" s="3"/>
      <c r="J1558" s="138"/>
      <c r="Q1558" s="4"/>
      <c r="R1558" s="4"/>
      <c r="S1558" s="4"/>
      <c r="T1558" s="4"/>
    </row>
    <row r="1559" spans="5:20" s="1" customFormat="1" x14ac:dyDescent="0.2">
      <c r="E1559" s="2"/>
      <c r="F1559" s="2"/>
      <c r="G1559" s="86"/>
      <c r="H1559" s="3"/>
      <c r="J1559" s="138"/>
      <c r="Q1559" s="4"/>
      <c r="R1559" s="4"/>
      <c r="S1559" s="4"/>
      <c r="T1559" s="4"/>
    </row>
  </sheetData>
  <mergeCells count="54">
    <mergeCell ref="A206:D206"/>
    <mergeCell ref="A195:P195"/>
    <mergeCell ref="A74:D74"/>
    <mergeCell ref="A75:P75"/>
    <mergeCell ref="A93:D93"/>
    <mergeCell ref="A194:D194"/>
    <mergeCell ref="A162:P162"/>
    <mergeCell ref="A94:P94"/>
    <mergeCell ref="A129:D129"/>
    <mergeCell ref="A161:D161"/>
    <mergeCell ref="A130:P130"/>
    <mergeCell ref="A6:P6"/>
    <mergeCell ref="H11:I11"/>
    <mergeCell ref="H10:M10"/>
    <mergeCell ref="A7:P7"/>
    <mergeCell ref="N10:O10"/>
    <mergeCell ref="A8:P8"/>
    <mergeCell ref="K11:L11"/>
    <mergeCell ref="P10:P12"/>
    <mergeCell ref="N11:N12"/>
    <mergeCell ref="B10:B12"/>
    <mergeCell ref="A10:A12"/>
    <mergeCell ref="F10:F12"/>
    <mergeCell ref="G10:G12"/>
    <mergeCell ref="O11:O12"/>
    <mergeCell ref="M11:M12"/>
    <mergeCell ref="J11:J12"/>
    <mergeCell ref="A238:P238"/>
    <mergeCell ref="A234:P234"/>
    <mergeCell ref="A236:P236"/>
    <mergeCell ref="A235:P235"/>
    <mergeCell ref="A207:P207"/>
    <mergeCell ref="A228:J228"/>
    <mergeCell ref="A237:P237"/>
    <mergeCell ref="A233:P233"/>
    <mergeCell ref="A229:J229"/>
    <mergeCell ref="A220:D220"/>
    <mergeCell ref="A221:D221"/>
    <mergeCell ref="A214:P214"/>
    <mergeCell ref="A213:D213"/>
    <mergeCell ref="A41:P41"/>
    <mergeCell ref="A58:P58"/>
    <mergeCell ref="A40:D40"/>
    <mergeCell ref="A57:D57"/>
    <mergeCell ref="A20:P20"/>
    <mergeCell ref="A27:P27"/>
    <mergeCell ref="A26:D26"/>
    <mergeCell ref="A34:D34"/>
    <mergeCell ref="C10:C12"/>
    <mergeCell ref="D10:D12"/>
    <mergeCell ref="E10:E12"/>
    <mergeCell ref="A13:P13"/>
    <mergeCell ref="A35:P35"/>
    <mergeCell ref="A19:D19"/>
  </mergeCells>
  <phoneticPr fontId="1" type="noConversion"/>
  <printOptions horizontalCentered="1"/>
  <pageMargins left="0" right="0" top="0.15748031496062992" bottom="0.15748031496062992" header="0" footer="0"/>
  <pageSetup paperSize="5" scale="37" fitToHeight="0" orientation="landscape" r:id="rId1"/>
  <headerFooter alignWithMargins="0"/>
  <rowBreaks count="4" manualBreakCount="4">
    <brk id="74" max="16383" man="1"/>
    <brk id="129" max="15" man="1"/>
    <brk id="194" max="15" man="1"/>
    <brk id="228" max="16383" man="1"/>
  </rowBreaks>
  <colBreaks count="1" manualBreakCount="1">
    <brk id="16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2018-01-02T14:27:29Z</cp:lastPrinted>
  <dcterms:created xsi:type="dcterms:W3CDTF">2006-07-11T17:39:34Z</dcterms:created>
  <dcterms:modified xsi:type="dcterms:W3CDTF">2018-05-07T19:58:41Z</dcterms:modified>
</cp:coreProperties>
</file>