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AppData\Local\Microsoft\Windows\Temporary Internet Files\Content.Outlook\SGME0FG1\"/>
    </mc:Choice>
  </mc:AlternateContent>
  <bookViews>
    <workbookView xWindow="0" yWindow="0" windowWidth="19200" windowHeight="11595" tabRatio="601"/>
  </bookViews>
  <sheets>
    <sheet name="Empleados fijos" sheetId="1" r:id="rId1"/>
  </sheets>
  <definedNames>
    <definedName name="_xlnm.Print_Titles" localSheetId="0">'Empleados fijos'!$1:$12</definedName>
  </definedNames>
  <calcPr calcId="152511"/>
</workbook>
</file>

<file path=xl/calcChain.xml><?xml version="1.0" encoding="utf-8"?>
<calcChain xmlns="http://schemas.openxmlformats.org/spreadsheetml/2006/main">
  <c r="N211" i="1" l="1"/>
  <c r="L211" i="1"/>
  <c r="N166" i="1"/>
  <c r="O166" i="1"/>
  <c r="P166" i="1"/>
  <c r="Q166" i="1"/>
  <c r="G166" i="1"/>
  <c r="I166" i="1"/>
  <c r="J166" i="1"/>
  <c r="K166" i="1"/>
  <c r="L166" i="1"/>
  <c r="M166" i="1"/>
  <c r="N130" i="1"/>
  <c r="N96" i="1"/>
  <c r="N79" i="1"/>
  <c r="N61" i="1"/>
  <c r="N41" i="1"/>
  <c r="I41" i="1"/>
  <c r="N34" i="1"/>
  <c r="N26" i="1"/>
  <c r="N19" i="1"/>
  <c r="N14" i="1"/>
  <c r="N15" i="1"/>
  <c r="N16" i="1"/>
  <c r="N17" i="1"/>
  <c r="N18" i="1"/>
  <c r="H16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M211" i="1"/>
  <c r="K211" i="1"/>
  <c r="J211" i="1"/>
  <c r="I211" i="1"/>
  <c r="H211" i="1"/>
  <c r="G211" i="1"/>
  <c r="F211" i="1"/>
  <c r="F166" i="1"/>
  <c r="M41" i="1"/>
  <c r="L41" i="1"/>
  <c r="K41" i="1"/>
  <c r="J41" i="1"/>
  <c r="H41" i="1"/>
  <c r="G41" i="1"/>
  <c r="F41" i="1"/>
  <c r="N165" i="1" l="1"/>
  <c r="O165" i="1"/>
  <c r="Q165" i="1" s="1"/>
  <c r="P165" i="1"/>
  <c r="N32" i="1" l="1"/>
  <c r="O32" i="1"/>
  <c r="Q32" i="1" s="1"/>
  <c r="P32" i="1"/>
  <c r="O60" i="1" l="1"/>
  <c r="Q60" i="1" s="1"/>
  <c r="P60" i="1"/>
  <c r="N60" i="1"/>
  <c r="K34" i="1"/>
  <c r="L34" i="1"/>
  <c r="M34" i="1"/>
  <c r="K26" i="1"/>
  <c r="L26" i="1"/>
  <c r="M26" i="1"/>
  <c r="K61" i="1"/>
  <c r="L61" i="1"/>
  <c r="M61" i="1"/>
  <c r="K79" i="1"/>
  <c r="L79" i="1"/>
  <c r="M79" i="1"/>
  <c r="K96" i="1"/>
  <c r="L96" i="1"/>
  <c r="M96" i="1"/>
  <c r="K130" i="1"/>
  <c r="L130" i="1"/>
  <c r="M130" i="1"/>
  <c r="J218" i="1"/>
  <c r="K218" i="1"/>
  <c r="L218" i="1"/>
  <c r="M218" i="1"/>
  <c r="J225" i="1"/>
  <c r="K225" i="1"/>
  <c r="L225" i="1"/>
  <c r="M225" i="1"/>
  <c r="F225" i="1"/>
  <c r="G225" i="1"/>
  <c r="H225" i="1"/>
  <c r="I225" i="1"/>
  <c r="G218" i="1"/>
  <c r="H218" i="1"/>
  <c r="I218" i="1"/>
  <c r="F218" i="1"/>
  <c r="J130" i="1"/>
  <c r="I130" i="1"/>
  <c r="H130" i="1"/>
  <c r="G130" i="1"/>
  <c r="F130" i="1"/>
  <c r="J96" i="1"/>
  <c r="I96" i="1"/>
  <c r="H96" i="1"/>
  <c r="G96" i="1"/>
  <c r="F96" i="1"/>
  <c r="J79" i="1"/>
  <c r="I79" i="1"/>
  <c r="H79" i="1"/>
  <c r="G79" i="1"/>
  <c r="F79" i="1"/>
  <c r="J61" i="1"/>
  <c r="I61" i="1"/>
  <c r="H61" i="1"/>
  <c r="G61" i="1"/>
  <c r="F61" i="1"/>
  <c r="J26" i="1"/>
  <c r="J34" i="1"/>
  <c r="I34" i="1"/>
  <c r="H34" i="1"/>
  <c r="G34" i="1"/>
  <c r="F34" i="1"/>
  <c r="I26" i="1"/>
  <c r="H26" i="1"/>
  <c r="G26" i="1"/>
  <c r="F26" i="1"/>
  <c r="F19" i="1"/>
  <c r="M19" i="1"/>
  <c r="L19" i="1"/>
  <c r="K19" i="1"/>
  <c r="J19" i="1"/>
  <c r="I19" i="1"/>
  <c r="H19" i="1"/>
  <c r="G19" i="1"/>
  <c r="O223" i="1"/>
  <c r="Q223" i="1" s="1"/>
  <c r="O221" i="1"/>
  <c r="Q221" i="1" s="1"/>
  <c r="O222" i="1"/>
  <c r="Q222" i="1" s="1"/>
  <c r="O224" i="1"/>
  <c r="Q224" i="1" s="1"/>
  <c r="O214" i="1"/>
  <c r="Q214" i="1" s="1"/>
  <c r="O216" i="1"/>
  <c r="Q216" i="1" s="1"/>
  <c r="O215" i="1"/>
  <c r="Q215" i="1" s="1"/>
  <c r="O217" i="1"/>
  <c r="Q217" i="1" s="1"/>
  <c r="O205" i="1"/>
  <c r="Q205" i="1" s="1"/>
  <c r="O203" i="1"/>
  <c r="O204" i="1"/>
  <c r="Q204" i="1" s="1"/>
  <c r="O199" i="1"/>
  <c r="Q199" i="1" s="1"/>
  <c r="O200" i="1"/>
  <c r="Q200" i="1" s="1"/>
  <c r="O202" i="1"/>
  <c r="Q202" i="1" s="1"/>
  <c r="O201" i="1"/>
  <c r="Q201" i="1" s="1"/>
  <c r="O210" i="1"/>
  <c r="Q210" i="1" s="1"/>
  <c r="O209" i="1"/>
  <c r="Q209" i="1" s="1"/>
  <c r="O206" i="1"/>
  <c r="Q206" i="1" s="1"/>
  <c r="O207" i="1"/>
  <c r="Q207" i="1" s="1"/>
  <c r="O208" i="1"/>
  <c r="Q208" i="1" s="1"/>
  <c r="O169" i="1"/>
  <c r="Q169" i="1" s="1"/>
  <c r="O170" i="1"/>
  <c r="Q170" i="1" s="1"/>
  <c r="O171" i="1"/>
  <c r="Q171" i="1" s="1"/>
  <c r="O172" i="1"/>
  <c r="Q172" i="1" s="1"/>
  <c r="O189" i="1"/>
  <c r="Q189" i="1" s="1"/>
  <c r="O181" i="1"/>
  <c r="Q181" i="1" s="1"/>
  <c r="O188" i="1"/>
  <c r="Q188" i="1" s="1"/>
  <c r="O194" i="1"/>
  <c r="Q194" i="1" s="1"/>
  <c r="O186" i="1"/>
  <c r="Q186" i="1" s="1"/>
  <c r="O185" i="1"/>
  <c r="Q185" i="1" s="1"/>
  <c r="O179" i="1"/>
  <c r="Q179" i="1" s="1"/>
  <c r="O178" i="1"/>
  <c r="Q178" i="1" s="1"/>
  <c r="O187" i="1"/>
  <c r="Q187" i="1" s="1"/>
  <c r="O173" i="1"/>
  <c r="Q173" i="1" s="1"/>
  <c r="O177" i="1"/>
  <c r="Q177" i="1" s="1"/>
  <c r="O180" i="1"/>
  <c r="Q180" i="1" s="1"/>
  <c r="O195" i="1"/>
  <c r="Q195" i="1" s="1"/>
  <c r="O176" i="1"/>
  <c r="Q176" i="1" s="1"/>
  <c r="O190" i="1"/>
  <c r="Q190" i="1" s="1"/>
  <c r="O191" i="1"/>
  <c r="Q191" i="1" s="1"/>
  <c r="O183" i="1"/>
  <c r="Q183" i="1" s="1"/>
  <c r="O182" i="1"/>
  <c r="Q182" i="1" s="1"/>
  <c r="O193" i="1"/>
  <c r="Q193" i="1" s="1"/>
  <c r="O192" i="1"/>
  <c r="Q192" i="1" s="1"/>
  <c r="O184" i="1"/>
  <c r="Q184" i="1" s="1"/>
  <c r="O174" i="1"/>
  <c r="Q174" i="1" s="1"/>
  <c r="O175" i="1"/>
  <c r="Q175" i="1" s="1"/>
  <c r="O133" i="1"/>
  <c r="Q133" i="1" s="1"/>
  <c r="O134" i="1"/>
  <c r="Q134" i="1" s="1"/>
  <c r="O142" i="1"/>
  <c r="Q142" i="1" s="1"/>
  <c r="O135" i="1"/>
  <c r="Q135" i="1" s="1"/>
  <c r="O140" i="1"/>
  <c r="Q140" i="1" s="1"/>
  <c r="O138" i="1"/>
  <c r="Q138" i="1" s="1"/>
  <c r="O145" i="1"/>
  <c r="Q145" i="1" s="1"/>
  <c r="O136" i="1"/>
  <c r="Q136" i="1" s="1"/>
  <c r="O144" i="1"/>
  <c r="Q144" i="1" s="1"/>
  <c r="O141" i="1"/>
  <c r="Q141" i="1" s="1"/>
  <c r="O139" i="1"/>
  <c r="Q139" i="1" s="1"/>
  <c r="O143" i="1"/>
  <c r="Q143" i="1" s="1"/>
  <c r="O162" i="1"/>
  <c r="Q162" i="1" s="1"/>
  <c r="O153" i="1"/>
  <c r="Q153" i="1" s="1"/>
  <c r="O161" i="1"/>
  <c r="Q161" i="1" s="1"/>
  <c r="O154" i="1"/>
  <c r="Q154" i="1" s="1"/>
  <c r="O160" i="1"/>
  <c r="Q160" i="1" s="1"/>
  <c r="O152" i="1"/>
  <c r="Q152" i="1" s="1"/>
  <c r="O155" i="1"/>
  <c r="Q155" i="1" s="1"/>
  <c r="O163" i="1"/>
  <c r="Q163" i="1" s="1"/>
  <c r="O149" i="1"/>
  <c r="Q149" i="1" s="1"/>
  <c r="O158" i="1"/>
  <c r="Q158" i="1" s="1"/>
  <c r="O59" i="1"/>
  <c r="Q59" i="1" s="1"/>
  <c r="O157" i="1"/>
  <c r="Q157" i="1" s="1"/>
  <c r="O156" i="1"/>
  <c r="Q156" i="1" s="1"/>
  <c r="O147" i="1"/>
  <c r="Q147" i="1" s="1"/>
  <c r="O137" i="1"/>
  <c r="Q137" i="1" s="1"/>
  <c r="O146" i="1"/>
  <c r="Q146" i="1" s="1"/>
  <c r="O159" i="1"/>
  <c r="Q159" i="1" s="1"/>
  <c r="O150" i="1"/>
  <c r="Q150" i="1" s="1"/>
  <c r="O151" i="1"/>
  <c r="Q151" i="1" s="1"/>
  <c r="O148" i="1"/>
  <c r="Q148" i="1" s="1"/>
  <c r="O164" i="1"/>
  <c r="Q164" i="1" s="1"/>
  <c r="O99" i="1"/>
  <c r="Q99" i="1" s="1"/>
  <c r="O104" i="1"/>
  <c r="Q104" i="1" s="1"/>
  <c r="O100" i="1"/>
  <c r="Q100" i="1" s="1"/>
  <c r="O101" i="1"/>
  <c r="Q101" i="1" s="1"/>
  <c r="O102" i="1"/>
  <c r="Q102" i="1" s="1"/>
  <c r="O114" i="1"/>
  <c r="Q114" i="1" s="1"/>
  <c r="O115" i="1"/>
  <c r="Q115" i="1" s="1"/>
  <c r="O116" i="1"/>
  <c r="Q116" i="1" s="1"/>
  <c r="O117" i="1"/>
  <c r="Q117" i="1" s="1"/>
  <c r="O109" i="1"/>
  <c r="Q109" i="1" s="1"/>
  <c r="O118" i="1"/>
  <c r="Q118" i="1" s="1"/>
  <c r="O119" i="1"/>
  <c r="Q119" i="1" s="1"/>
  <c r="O127" i="1"/>
  <c r="Q127" i="1" s="1"/>
  <c r="O120" i="1"/>
  <c r="Q120" i="1" s="1"/>
  <c r="O85" i="1"/>
  <c r="Q85" i="1" s="1"/>
  <c r="O17" i="1"/>
  <c r="Q17" i="1" s="1"/>
  <c r="O126" i="1"/>
  <c r="Q126" i="1" s="1"/>
  <c r="O106" i="1"/>
  <c r="Q106" i="1" s="1"/>
  <c r="O121" i="1"/>
  <c r="Q121" i="1" s="1"/>
  <c r="O103" i="1"/>
  <c r="Q103" i="1" s="1"/>
  <c r="O108" i="1"/>
  <c r="Q108" i="1" s="1"/>
  <c r="O107" i="1"/>
  <c r="Q107" i="1" s="1"/>
  <c r="O113" i="1"/>
  <c r="Q113" i="1" s="1"/>
  <c r="O110" i="1"/>
  <c r="Q110" i="1" s="1"/>
  <c r="O105" i="1"/>
  <c r="Q105" i="1" s="1"/>
  <c r="O111" i="1"/>
  <c r="Q111" i="1" s="1"/>
  <c r="O128" i="1"/>
  <c r="Q128" i="1" s="1"/>
  <c r="O122" i="1"/>
  <c r="Q122" i="1" s="1"/>
  <c r="O123" i="1"/>
  <c r="Q123" i="1" s="1"/>
  <c r="O124" i="1"/>
  <c r="Q124" i="1" s="1"/>
  <c r="O112" i="1"/>
  <c r="Q112" i="1" s="1"/>
  <c r="O125" i="1"/>
  <c r="Q125" i="1" s="1"/>
  <c r="O129" i="1"/>
  <c r="Q129" i="1" s="1"/>
  <c r="O82" i="1"/>
  <c r="Q82" i="1" s="1"/>
  <c r="O83" i="1"/>
  <c r="Q83" i="1" s="1"/>
  <c r="O84" i="1"/>
  <c r="Q84" i="1" s="1"/>
  <c r="O88" i="1"/>
  <c r="Q88" i="1" s="1"/>
  <c r="O90" i="1"/>
  <c r="Q90" i="1" s="1"/>
  <c r="O91" i="1"/>
  <c r="Q91" i="1" s="1"/>
  <c r="O86" i="1"/>
  <c r="Q86" i="1" s="1"/>
  <c r="O87" i="1"/>
  <c r="Q87" i="1" s="1"/>
  <c r="O89" i="1"/>
  <c r="Q89" i="1" s="1"/>
  <c r="O94" i="1"/>
  <c r="Q94" i="1" s="1"/>
  <c r="O92" i="1"/>
  <c r="Q92" i="1" s="1"/>
  <c r="O93" i="1"/>
  <c r="Q93" i="1" s="1"/>
  <c r="O95" i="1"/>
  <c r="Q95" i="1" s="1"/>
  <c r="O64" i="1"/>
  <c r="Q64" i="1" s="1"/>
  <c r="O67" i="1"/>
  <c r="Q67" i="1" s="1"/>
  <c r="O65" i="1"/>
  <c r="Q65" i="1" s="1"/>
  <c r="O73" i="1"/>
  <c r="Q73" i="1" s="1"/>
  <c r="O69" i="1"/>
  <c r="Q69" i="1" s="1"/>
  <c r="O76" i="1"/>
  <c r="Q76" i="1" s="1"/>
  <c r="O70" i="1"/>
  <c r="Q70" i="1" s="1"/>
  <c r="O77" i="1"/>
  <c r="Q77" i="1" s="1"/>
  <c r="O71" i="1"/>
  <c r="Q71" i="1" s="1"/>
  <c r="O66" i="1"/>
  <c r="Q66" i="1" s="1"/>
  <c r="O74" i="1"/>
  <c r="Q74" i="1" s="1"/>
  <c r="O68" i="1"/>
  <c r="Q68" i="1" s="1"/>
  <c r="O72" i="1"/>
  <c r="Q72" i="1" s="1"/>
  <c r="O78" i="1"/>
  <c r="Q78" i="1" s="1"/>
  <c r="O75" i="1"/>
  <c r="Q75" i="1" s="1"/>
  <c r="O45" i="1"/>
  <c r="Q45" i="1" s="1"/>
  <c r="O46" i="1"/>
  <c r="Q46" i="1" s="1"/>
  <c r="O47" i="1"/>
  <c r="Q47" i="1" s="1"/>
  <c r="O44" i="1"/>
  <c r="Q44" i="1" s="1"/>
  <c r="O50" i="1"/>
  <c r="Q50" i="1" s="1"/>
  <c r="O51" i="1"/>
  <c r="Q51" i="1" s="1"/>
  <c r="O56" i="1"/>
  <c r="Q56" i="1" s="1"/>
  <c r="O53" i="1"/>
  <c r="Q53" i="1" s="1"/>
  <c r="O54" i="1"/>
  <c r="Q54" i="1" s="1"/>
  <c r="O55" i="1"/>
  <c r="Q55" i="1" s="1"/>
  <c r="O48" i="1"/>
  <c r="Q48" i="1" s="1"/>
  <c r="O57" i="1"/>
  <c r="Q57" i="1" s="1"/>
  <c r="O58" i="1"/>
  <c r="Q58" i="1" s="1"/>
  <c r="O49" i="1"/>
  <c r="Q49" i="1" s="1"/>
  <c r="O52" i="1"/>
  <c r="Q52" i="1" s="1"/>
  <c r="O37" i="1"/>
  <c r="Q37" i="1" s="1"/>
  <c r="O40" i="1"/>
  <c r="Q40" i="1" s="1"/>
  <c r="O38" i="1"/>
  <c r="Q38" i="1" s="1"/>
  <c r="O39" i="1"/>
  <c r="Q39" i="1" s="1"/>
  <c r="O29" i="1"/>
  <c r="Q29" i="1" s="1"/>
  <c r="O30" i="1"/>
  <c r="Q30" i="1" s="1"/>
  <c r="O31" i="1"/>
  <c r="Q31" i="1" s="1"/>
  <c r="O33" i="1"/>
  <c r="Q33" i="1" s="1"/>
  <c r="O220" i="1"/>
  <c r="Q220" i="1" s="1"/>
  <c r="O213" i="1"/>
  <c r="Q213" i="1" s="1"/>
  <c r="O198" i="1"/>
  <c r="Q198" i="1" s="1"/>
  <c r="O168" i="1"/>
  <c r="Q168" i="1" s="1"/>
  <c r="O132" i="1"/>
  <c r="Q132" i="1" s="1"/>
  <c r="O98" i="1"/>
  <c r="Q98" i="1" s="1"/>
  <c r="O81" i="1"/>
  <c r="Q81" i="1" s="1"/>
  <c r="O63" i="1"/>
  <c r="Q63" i="1" s="1"/>
  <c r="O43" i="1"/>
  <c r="Q43" i="1" s="1"/>
  <c r="O36" i="1"/>
  <c r="O28" i="1"/>
  <c r="Q28" i="1" s="1"/>
  <c r="O22" i="1"/>
  <c r="Q22" i="1" s="1"/>
  <c r="O23" i="1"/>
  <c r="Q23" i="1" s="1"/>
  <c r="O24" i="1"/>
  <c r="Q24" i="1" s="1"/>
  <c r="O25" i="1"/>
  <c r="Q25" i="1" s="1"/>
  <c r="O21" i="1"/>
  <c r="Q21" i="1" s="1"/>
  <c r="O15" i="1"/>
  <c r="Q15" i="1" s="1"/>
  <c r="O18" i="1"/>
  <c r="Q18" i="1" s="1"/>
  <c r="O16" i="1"/>
  <c r="Q16" i="1" s="1"/>
  <c r="O14" i="1"/>
  <c r="P224" i="1"/>
  <c r="P222" i="1"/>
  <c r="P221" i="1"/>
  <c r="P223" i="1"/>
  <c r="P220" i="1"/>
  <c r="P217" i="1"/>
  <c r="P215" i="1"/>
  <c r="P216" i="1"/>
  <c r="P214" i="1"/>
  <c r="P213" i="1"/>
  <c r="P208" i="1"/>
  <c r="P207" i="1"/>
  <c r="P206" i="1"/>
  <c r="P209" i="1"/>
  <c r="P210" i="1"/>
  <c r="P201" i="1"/>
  <c r="P202" i="1"/>
  <c r="P200" i="1"/>
  <c r="P199" i="1"/>
  <c r="P204" i="1"/>
  <c r="P203" i="1"/>
  <c r="P205" i="1"/>
  <c r="P198" i="1"/>
  <c r="P175" i="1"/>
  <c r="P174" i="1"/>
  <c r="P184" i="1"/>
  <c r="P192" i="1"/>
  <c r="P193" i="1"/>
  <c r="P182" i="1"/>
  <c r="P183" i="1"/>
  <c r="P191" i="1"/>
  <c r="P190" i="1"/>
  <c r="P176" i="1"/>
  <c r="P195" i="1"/>
  <c r="P180" i="1"/>
  <c r="P177" i="1"/>
  <c r="P173" i="1"/>
  <c r="P187" i="1"/>
  <c r="P178" i="1"/>
  <c r="P179" i="1"/>
  <c r="P185" i="1"/>
  <c r="P186" i="1"/>
  <c r="P194" i="1"/>
  <c r="P188" i="1"/>
  <c r="P181" i="1"/>
  <c r="P189" i="1"/>
  <c r="P172" i="1"/>
  <c r="P171" i="1"/>
  <c r="P170" i="1"/>
  <c r="P169" i="1"/>
  <c r="P168" i="1"/>
  <c r="P164" i="1"/>
  <c r="P148" i="1"/>
  <c r="P151" i="1"/>
  <c r="P150" i="1"/>
  <c r="P159" i="1"/>
  <c r="P146" i="1"/>
  <c r="P137" i="1"/>
  <c r="P147" i="1"/>
  <c r="P156" i="1"/>
  <c r="P157" i="1"/>
  <c r="P59" i="1"/>
  <c r="P158" i="1"/>
  <c r="P149" i="1"/>
  <c r="P163" i="1"/>
  <c r="P155" i="1"/>
  <c r="P152" i="1"/>
  <c r="P160" i="1"/>
  <c r="P154" i="1"/>
  <c r="P161" i="1"/>
  <c r="P153" i="1"/>
  <c r="P162" i="1"/>
  <c r="P143" i="1"/>
  <c r="P139" i="1"/>
  <c r="P141" i="1"/>
  <c r="P144" i="1"/>
  <c r="P136" i="1"/>
  <c r="P145" i="1"/>
  <c r="P138" i="1"/>
  <c r="P140" i="1"/>
  <c r="P135" i="1"/>
  <c r="P142" i="1"/>
  <c r="P134" i="1"/>
  <c r="P133" i="1"/>
  <c r="P132" i="1"/>
  <c r="P129" i="1"/>
  <c r="P125" i="1"/>
  <c r="P112" i="1"/>
  <c r="P124" i="1"/>
  <c r="P123" i="1"/>
  <c r="P122" i="1"/>
  <c r="P128" i="1"/>
  <c r="P111" i="1"/>
  <c r="P105" i="1"/>
  <c r="P110" i="1"/>
  <c r="P113" i="1"/>
  <c r="P107" i="1"/>
  <c r="P108" i="1"/>
  <c r="P103" i="1"/>
  <c r="P121" i="1"/>
  <c r="P106" i="1"/>
  <c r="P126" i="1"/>
  <c r="P17" i="1"/>
  <c r="P85" i="1"/>
  <c r="P120" i="1"/>
  <c r="P127" i="1"/>
  <c r="P119" i="1"/>
  <c r="P118" i="1"/>
  <c r="P109" i="1"/>
  <c r="P117" i="1"/>
  <c r="P116" i="1"/>
  <c r="P115" i="1"/>
  <c r="P114" i="1"/>
  <c r="P102" i="1"/>
  <c r="P101" i="1"/>
  <c r="P100" i="1"/>
  <c r="P104" i="1"/>
  <c r="P99" i="1"/>
  <c r="P98" i="1"/>
  <c r="P95" i="1"/>
  <c r="P93" i="1"/>
  <c r="P92" i="1"/>
  <c r="P94" i="1"/>
  <c r="P89" i="1"/>
  <c r="P87" i="1"/>
  <c r="P86" i="1"/>
  <c r="P91" i="1"/>
  <c r="P90" i="1"/>
  <c r="P88" i="1"/>
  <c r="P84" i="1"/>
  <c r="P83" i="1"/>
  <c r="P82" i="1"/>
  <c r="P81" i="1"/>
  <c r="P75" i="1"/>
  <c r="P78" i="1"/>
  <c r="P72" i="1"/>
  <c r="P68" i="1"/>
  <c r="P74" i="1"/>
  <c r="P66" i="1"/>
  <c r="P71" i="1"/>
  <c r="P77" i="1"/>
  <c r="P70" i="1"/>
  <c r="P76" i="1"/>
  <c r="P69" i="1"/>
  <c r="P73" i="1"/>
  <c r="P65" i="1"/>
  <c r="P67" i="1"/>
  <c r="P64" i="1"/>
  <c r="P63" i="1"/>
  <c r="P52" i="1"/>
  <c r="P49" i="1"/>
  <c r="P58" i="1"/>
  <c r="P57" i="1"/>
  <c r="P48" i="1"/>
  <c r="P55" i="1"/>
  <c r="P54" i="1"/>
  <c r="P53" i="1"/>
  <c r="P56" i="1"/>
  <c r="P51" i="1"/>
  <c r="P50" i="1"/>
  <c r="P44" i="1"/>
  <c r="P47" i="1"/>
  <c r="P46" i="1"/>
  <c r="P45" i="1"/>
  <c r="P43" i="1"/>
  <c r="P39" i="1"/>
  <c r="P38" i="1"/>
  <c r="P40" i="1"/>
  <c r="P37" i="1"/>
  <c r="P36" i="1"/>
  <c r="P33" i="1"/>
  <c r="P31" i="1"/>
  <c r="P30" i="1"/>
  <c r="P29" i="1"/>
  <c r="P28" i="1"/>
  <c r="P25" i="1"/>
  <c r="P24" i="1"/>
  <c r="P23" i="1"/>
  <c r="P22" i="1"/>
  <c r="P21" i="1"/>
  <c r="P16" i="1"/>
  <c r="P18" i="1"/>
  <c r="P15" i="1"/>
  <c r="P14" i="1"/>
  <c r="N224" i="1"/>
  <c r="N222" i="1"/>
  <c r="N221" i="1"/>
  <c r="N223" i="1"/>
  <c r="N220" i="1"/>
  <c r="N217" i="1"/>
  <c r="N215" i="1"/>
  <c r="N216" i="1"/>
  <c r="N214" i="1"/>
  <c r="N213" i="1"/>
  <c r="N208" i="1"/>
  <c r="N207" i="1"/>
  <c r="N206" i="1"/>
  <c r="N209" i="1"/>
  <c r="N210" i="1"/>
  <c r="N201" i="1"/>
  <c r="N202" i="1"/>
  <c r="N200" i="1"/>
  <c r="N199" i="1"/>
  <c r="N204" i="1"/>
  <c r="N203" i="1"/>
  <c r="N205" i="1"/>
  <c r="N198" i="1"/>
  <c r="N175" i="1"/>
  <c r="N174" i="1"/>
  <c r="N184" i="1"/>
  <c r="N192" i="1"/>
  <c r="N193" i="1"/>
  <c r="N182" i="1"/>
  <c r="N183" i="1"/>
  <c r="N191" i="1"/>
  <c r="N190" i="1"/>
  <c r="N176" i="1"/>
  <c r="N195" i="1"/>
  <c r="N180" i="1"/>
  <c r="N177" i="1"/>
  <c r="N173" i="1"/>
  <c r="N187" i="1"/>
  <c r="N178" i="1"/>
  <c r="N179" i="1"/>
  <c r="N185" i="1"/>
  <c r="N186" i="1"/>
  <c r="N194" i="1"/>
  <c r="N188" i="1"/>
  <c r="N181" i="1"/>
  <c r="N189" i="1"/>
  <c r="N172" i="1"/>
  <c r="N171" i="1"/>
  <c r="N170" i="1"/>
  <c r="N169" i="1"/>
  <c r="N168" i="1"/>
  <c r="N164" i="1"/>
  <c r="N148" i="1"/>
  <c r="N151" i="1"/>
  <c r="N150" i="1"/>
  <c r="N159" i="1"/>
  <c r="N146" i="1"/>
  <c r="N137" i="1"/>
  <c r="N147" i="1"/>
  <c r="N156" i="1"/>
  <c r="N157" i="1"/>
  <c r="N59" i="1"/>
  <c r="N158" i="1"/>
  <c r="N149" i="1"/>
  <c r="N163" i="1"/>
  <c r="N155" i="1"/>
  <c r="N152" i="1"/>
  <c r="N160" i="1"/>
  <c r="N154" i="1"/>
  <c r="N161" i="1"/>
  <c r="N153" i="1"/>
  <c r="N162" i="1"/>
  <c r="N143" i="1"/>
  <c r="N139" i="1"/>
  <c r="N141" i="1"/>
  <c r="N144" i="1"/>
  <c r="N136" i="1"/>
  <c r="N145" i="1"/>
  <c r="N138" i="1"/>
  <c r="N140" i="1"/>
  <c r="N135" i="1"/>
  <c r="N142" i="1"/>
  <c r="N134" i="1"/>
  <c r="N133" i="1"/>
  <c r="N132" i="1"/>
  <c r="N129" i="1"/>
  <c r="N125" i="1"/>
  <c r="N112" i="1"/>
  <c r="N124" i="1"/>
  <c r="N123" i="1"/>
  <c r="N122" i="1"/>
  <c r="N128" i="1"/>
  <c r="N111" i="1"/>
  <c r="N105" i="1"/>
  <c r="N110" i="1"/>
  <c r="N113" i="1"/>
  <c r="N107" i="1"/>
  <c r="N108" i="1"/>
  <c r="N103" i="1"/>
  <c r="N121" i="1"/>
  <c r="N106" i="1"/>
  <c r="N126" i="1"/>
  <c r="N85" i="1"/>
  <c r="N120" i="1"/>
  <c r="N127" i="1"/>
  <c r="N119" i="1"/>
  <c r="N118" i="1"/>
  <c r="N109" i="1"/>
  <c r="N117" i="1"/>
  <c r="N116" i="1"/>
  <c r="N115" i="1"/>
  <c r="N114" i="1"/>
  <c r="N102" i="1"/>
  <c r="N101" i="1"/>
  <c r="N100" i="1"/>
  <c r="N104" i="1"/>
  <c r="N99" i="1"/>
  <c r="N98" i="1"/>
  <c r="N95" i="1"/>
  <c r="N93" i="1"/>
  <c r="N92" i="1"/>
  <c r="N94" i="1"/>
  <c r="N89" i="1"/>
  <c r="N87" i="1"/>
  <c r="N86" i="1"/>
  <c r="N91" i="1"/>
  <c r="N90" i="1"/>
  <c r="N88" i="1"/>
  <c r="N84" i="1"/>
  <c r="N83" i="1"/>
  <c r="N82" i="1"/>
  <c r="N81" i="1"/>
  <c r="N75" i="1"/>
  <c r="N78" i="1"/>
  <c r="N72" i="1"/>
  <c r="N68" i="1"/>
  <c r="N74" i="1"/>
  <c r="N66" i="1"/>
  <c r="N71" i="1"/>
  <c r="N77" i="1"/>
  <c r="N70" i="1"/>
  <c r="N76" i="1"/>
  <c r="N69" i="1"/>
  <c r="N73" i="1"/>
  <c r="N65" i="1"/>
  <c r="N67" i="1"/>
  <c r="N64" i="1"/>
  <c r="N63" i="1"/>
  <c r="N52" i="1"/>
  <c r="N49" i="1"/>
  <c r="N58" i="1"/>
  <c r="N57" i="1"/>
  <c r="N48" i="1"/>
  <c r="N55" i="1"/>
  <c r="N54" i="1"/>
  <c r="N53" i="1"/>
  <c r="N56" i="1"/>
  <c r="N51" i="1"/>
  <c r="N50" i="1"/>
  <c r="N44" i="1"/>
  <c r="N47" i="1"/>
  <c r="N46" i="1"/>
  <c r="N45" i="1"/>
  <c r="N43" i="1"/>
  <c r="N39" i="1"/>
  <c r="N38" i="1"/>
  <c r="N40" i="1"/>
  <c r="N37" i="1"/>
  <c r="N36" i="1"/>
  <c r="N33" i="1"/>
  <c r="N31" i="1"/>
  <c r="N30" i="1"/>
  <c r="N29" i="1"/>
  <c r="N28" i="1"/>
  <c r="N25" i="1"/>
  <c r="N24" i="1"/>
  <c r="N23" i="1"/>
  <c r="N22" i="1"/>
  <c r="N21" i="1"/>
  <c r="P211" i="1" l="1"/>
  <c r="Q203" i="1"/>
  <c r="O211" i="1"/>
  <c r="Q211" i="1"/>
  <c r="P41" i="1"/>
  <c r="Q36" i="1"/>
  <c r="Q41" i="1" s="1"/>
  <c r="O41" i="1"/>
  <c r="F226" i="1"/>
  <c r="Q218" i="1"/>
  <c r="P218" i="1"/>
  <c r="P225" i="1"/>
  <c r="J226" i="1"/>
  <c r="O19" i="1"/>
  <c r="P79" i="1"/>
  <c r="G226" i="1"/>
  <c r="Q96" i="1"/>
  <c r="P130" i="1"/>
  <c r="H226" i="1"/>
  <c r="P19" i="1"/>
  <c r="I226" i="1"/>
  <c r="P61" i="1"/>
  <c r="O34" i="1"/>
  <c r="P26" i="1"/>
  <c r="N218" i="1"/>
  <c r="M226" i="1"/>
  <c r="O96" i="1"/>
  <c r="L226" i="1"/>
  <c r="K226" i="1"/>
  <c r="P34" i="1"/>
  <c r="O61" i="1"/>
  <c r="P96" i="1"/>
  <c r="N225" i="1"/>
  <c r="Q26" i="1"/>
  <c r="Q225" i="1"/>
  <c r="Q130" i="1"/>
  <c r="Q34" i="1"/>
  <c r="Q61" i="1"/>
  <c r="Q79" i="1"/>
  <c r="O225" i="1"/>
  <c r="O26" i="1"/>
  <c r="O130" i="1"/>
  <c r="Q14" i="1"/>
  <c r="Q19" i="1" s="1"/>
  <c r="O79" i="1"/>
  <c r="O218" i="1"/>
  <c r="N226" i="1" l="1"/>
  <c r="O226" i="1"/>
  <c r="P226" i="1"/>
  <c r="Q226" i="1"/>
</calcChain>
</file>

<file path=xl/sharedStrings.xml><?xml version="1.0" encoding="utf-8"?>
<sst xmlns="http://schemas.openxmlformats.org/spreadsheetml/2006/main" count="805" uniqueCount="337">
  <si>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</si>
  <si>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</si>
  <si>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</si>
  <si>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</si>
  <si>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</si>
  <si>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</si>
  <si>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</si>
  <si>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</si>
  <si>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</si>
  <si>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</si>
  <si>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</si>
  <si>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</si>
  <si>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</si>
  <si>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</si>
  <si>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</si>
  <si>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</si>
  <si>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</si>
  <si>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</si>
  <si>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</si>
  <si>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</si>
  <si>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</si>
  <si>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</si>
  <si>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</si>
  <si>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</si>
  <si>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</si>
  <si>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</si>
  <si>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</si>
  <si>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</si>
  <si>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</si>
  <si>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“Año de la Atención Integral a la Primera Infancia”</t>
  </si>
  <si>
    <t>GERENCIA</t>
  </si>
  <si>
    <t>DIRECCION DE RECURSOS HUMANOS</t>
  </si>
  <si>
    <t>DEPARTAMENTO DE PLANIFICACION Y DESARROLLO</t>
  </si>
  <si>
    <t>DEPARTAMENTO DE CONTROL Y ANALISIS DE LAS OPERACIONES</t>
  </si>
  <si>
    <t>DIRECCION FINANCIERA</t>
  </si>
  <si>
    <t>DIRECCION JURIDICA</t>
  </si>
  <si>
    <t>DIRECCION ADMINISTRATIVA</t>
  </si>
  <si>
    <t>DIRECCION DE ASISTENCIA AL EMPLEADOR</t>
  </si>
  <si>
    <t>REGIONAL DE SANTIAGO</t>
  </si>
  <si>
    <t>REGIONAL DE PUERTO PLATA</t>
  </si>
  <si>
    <t>REGIONAL DE BAVARO</t>
  </si>
  <si>
    <t>DIRECCION DE SUPERVISION Y AUDITORIA</t>
  </si>
  <si>
    <t>DIRECCION DE TECNOLOGIAS DE LA INFORMACION Y COMUNICACION</t>
  </si>
  <si>
    <t>LAURA PATRICIA HERNANDEZ CABRERA</t>
  </si>
  <si>
    <t>ENCARGADO (A)  DEP. DE PLANIFICACION</t>
  </si>
  <si>
    <t>FIJO</t>
  </si>
  <si>
    <t>TERESA MARIA GARCES CABRERA</t>
  </si>
  <si>
    <t>ENC. DIVISION GESTION DE CALIDAD Y DESARROLLO INSTITUCIONAL</t>
  </si>
  <si>
    <t>MARGARITA FELIZ FELIZ</t>
  </si>
  <si>
    <t>ANALISTA DE GESTION DE RIESGOS</t>
  </si>
  <si>
    <t>ESTEPHANY JOHANE NÚÑEZ SANTOS</t>
  </si>
  <si>
    <t>ANALISTA PROYECTOS</t>
  </si>
  <si>
    <t>JUAN ENRIQUE GARCIA ALVAREZ</t>
  </si>
  <si>
    <t>AUXILIAR ESTADISTICA</t>
  </si>
  <si>
    <t>MARIA DEL PILAR PENA GARCIA</t>
  </si>
  <si>
    <t>DIRECTOR (A) RECURSOS HUMANOS</t>
  </si>
  <si>
    <t>LETICIA CAROLINA PICCIRILLO STERLING</t>
  </si>
  <si>
    <t>ENCARGADO(A) DIVISIÓN RECLUT. SELECC. Y EVALUAC. AL PERSONAL</t>
  </si>
  <si>
    <t>Carrera Administrativa</t>
  </si>
  <si>
    <t>WILMA NAVIL RODRIGUEZ MENA</t>
  </si>
  <si>
    <t>ENC. DIVISION REGISTRO,CONTROL,NOMINA Y BENEFICIOS</t>
  </si>
  <si>
    <t>PATRICIA INDIRA BRUNO ITURBIDES</t>
  </si>
  <si>
    <t>ANALISTA DE RECURSOS HUMANOS</t>
  </si>
  <si>
    <t>JULIA CESARINA MILTON LOPEZ</t>
  </si>
  <si>
    <t>AUXILIAR DE RECURSOS HUMANOS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</si>
  <si>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</si>
  <si>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</si>
  <si>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</si>
  <si>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</si>
  <si>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</si>
  <si>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FISCALIZADOR (A)</t>
  </si>
  <si>
    <t>MARIA ISABEL ALTAGRACIA MARION LANDAIS DE CASTRO</t>
  </si>
  <si>
    <t>SECRETARIA EJECUTIVA</t>
  </si>
  <si>
    <t>De Confianza</t>
  </si>
  <si>
    <t>JUAN FRANCISCO VIDAL MANZANILLO</t>
  </si>
  <si>
    <t>DIRECTOR (A) JURÍDICO</t>
  </si>
  <si>
    <t>JOHAN FRANCISCO RAMIREZ PEÑA</t>
  </si>
  <si>
    <t>ENCARGADO (A) DEPARTAMENTO LEGAL</t>
  </si>
  <si>
    <t>RAQUEL ARACELIS GRANVILLE SOLANO</t>
  </si>
  <si>
    <t>ENCARGADA DIV. DE COBROS</t>
  </si>
  <si>
    <t>EMERSON YSRAEL CALCAÑO CASTILLO</t>
  </si>
  <si>
    <t>ABOGADO (A) II</t>
  </si>
  <si>
    <t>ANA HILSA ESTEVEZ BISONO</t>
  </si>
  <si>
    <t>GESTOR DE COBROS I</t>
  </si>
  <si>
    <t>LUCILA FERMIN DE LA CRUZ</t>
  </si>
  <si>
    <t>LUCIA YUDELKA CANDELARIO DURAN</t>
  </si>
  <si>
    <t>LEIDY ESTEFANI ROSARIO MONTILLA</t>
  </si>
  <si>
    <t>ABOGADO (A) I</t>
  </si>
  <si>
    <t>JOSÉ GABRIEL ACOSTA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</si>
  <si>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</si>
  <si>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</si>
  <si>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</si>
  <si>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</si>
  <si>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</si>
  <si>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</si>
  <si>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GESTOR DE COBROS II</t>
  </si>
  <si>
    <t>OSCAR ARIEL ABREU GROSS</t>
  </si>
  <si>
    <t>MILAGROS MARTINA GOMEZ CADENA</t>
  </si>
  <si>
    <t>MARINA INES FIALLO CABRAL</t>
  </si>
  <si>
    <t>DIRECTORA ADMINISTRATIVA</t>
  </si>
  <si>
    <t>ROSA ELIZABETH NUÑEZ FERNANDEZ</t>
  </si>
  <si>
    <t>ENCARGADO DIV. COMPRAS Y CONTRATACIONES</t>
  </si>
  <si>
    <t>MIRIAM JULENNY RUIZ DE LA ROSA</t>
  </si>
  <si>
    <t>ENCARGADO (A) DIVISION SERVICIOS GENERALES</t>
  </si>
  <si>
    <t>EDUARDO JOSE PIMENTEL PEÑA</t>
  </si>
  <si>
    <t>ENCARGADO SECCION ALMACEN Y SUMINISTRO</t>
  </si>
  <si>
    <t>LEISSA MARGARITA VARGAS ROSARIO</t>
  </si>
  <si>
    <t>ENCARGADO SECCION DE ARCHIVO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</si>
  <si>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</si>
  <si>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</si>
  <si>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</si>
  <si>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</si>
  <si>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</si>
  <si>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</si>
  <si>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</si>
  <si>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</si>
  <si>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AYUDANTE DE MANTENIMIENTO</t>
  </si>
  <si>
    <t>YNOCENCIO PIÑA CORREA</t>
  </si>
  <si>
    <t>MENSAJERO EXTERNO</t>
  </si>
  <si>
    <t>RAMON MATIAS ESTRELLA FERNANDEZ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</si>
  <si>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</si>
  <si>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</si>
  <si>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</si>
  <si>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</si>
  <si>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</si>
  <si>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</si>
  <si>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</si>
  <si>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</si>
  <si>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</si>
  <si>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</si>
  <si>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NELLI TAVERAS UREÑA</t>
  </si>
  <si>
    <t>ENCARGADO (A) DEPARTAMENTO DE CONTABILIDAD DEL SUIR</t>
  </si>
  <si>
    <t>SANTA CLARA MANZANILLO SALA</t>
  </si>
  <si>
    <t>ANALISTA FINANCIERO</t>
  </si>
  <si>
    <t>MONICA INES GUZMAN DE LA CRUZ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</si>
  <si>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</si>
  <si>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</si>
  <si>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</si>
  <si>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</si>
  <si>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</si>
  <si>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</si>
  <si>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CYNTHIA MICHELLE ALMONTE BELLIARD</t>
  </si>
  <si>
    <t>ANALISTA DE INVERSIONES</t>
  </si>
  <si>
    <t>CARMEN YANERIS ACEVEDO DE LA CRUZ</t>
  </si>
  <si>
    <t>MARIANELA DEL CARMEN LOPEZ PEREZ</t>
  </si>
  <si>
    <t>JORGE RAFAEL KOURIE DICKSON</t>
  </si>
  <si>
    <t>ANALISTA DE DIST. RECAUTO Y P. ELECT.</t>
  </si>
  <si>
    <t>YESSENIA MAURICIO MOSQUEA</t>
  </si>
  <si>
    <t>ANALISTA DE PAGOS GUBERNAMENTALES</t>
  </si>
  <si>
    <t>BIOSAITY LORENZO GUZMAN</t>
  </si>
  <si>
    <t>SAHADIA ERCILIA CRUZ ABREU</t>
  </si>
  <si>
    <t>DIRECTOR (A) DE ASISTENCIA AL EMPLEADOR</t>
  </si>
  <si>
    <t>ANA MILDRED SUARDY GONZALEZ</t>
  </si>
  <si>
    <t>SUPERVISOR (A) ASISTENCIA AL EMPLEADOR</t>
  </si>
  <si>
    <t>VICTORIA ALICIA LUGO DE SANTANA</t>
  </si>
  <si>
    <t>SUPERVISOR (A) CENTRO DE LLAMADAS</t>
  </si>
  <si>
    <t>ALEIDA ALTAGRACIA RODRIGUEZ PEREZ</t>
  </si>
  <si>
    <t>ENCARGADO (A) DIVISIÓN DE EMPLEADORES SECTOR PRIVADO</t>
  </si>
  <si>
    <t>YOLANDA E DEL C DE JS BEJARAN CRUZ</t>
  </si>
  <si>
    <t>ENCARGADO (A) DIVISIÓN DE EMPLEADORES SECTOR GUBERNAMENTAL</t>
  </si>
  <si>
    <t>MAYRA ALTAGRACIA NUÑEZ DIAZ</t>
  </si>
  <si>
    <t>SANCHEZ PUJOLS FRANKEIRY EMILIO</t>
  </si>
  <si>
    <t>REPRESENTANTE DE ASISTENCIA AL EMPLEADOR</t>
  </si>
  <si>
    <t>OMAYRA ROCIO CUESTA PANIAGUA</t>
  </si>
  <si>
    <t>JAZMIN ALTAGRACIA TAVERAS HUMA</t>
  </si>
  <si>
    <t>OPERADOR (A) CENTRO DE LLAMADA</t>
  </si>
  <si>
    <t>ENMANUEL MANZUETA CALCAÑO</t>
  </si>
  <si>
    <t>MERYS ESTERLYN GUERRERO HERRERA</t>
  </si>
  <si>
    <t>ANALISTA CUENTAS GUBERNAMENTALES</t>
  </si>
  <si>
    <t>MARCELLE AYBAR ROSARIO</t>
  </si>
  <si>
    <t>ROSANNA MARIA MATOS CRISOSTOMO</t>
  </si>
  <si>
    <t>BERNICE ELIZABETH RODRIGUEZ CREQUE</t>
  </si>
  <si>
    <t>SOPORTE VALIDACIÓN DE DOCUMENTOS</t>
  </si>
  <si>
    <t>ALBA MARIEL DE LEON RAMIREZ</t>
  </si>
  <si>
    <t>GLENNYS ROSA MELO MATOS</t>
  </si>
  <si>
    <t>JENNIFER GOMEZ LINARES</t>
  </si>
  <si>
    <t>MAYELIN DESIRE CASTILLO CARO</t>
  </si>
  <si>
    <t>MICHEL PAOLA MARTINEZ</t>
  </si>
  <si>
    <t>NATIVIDAD MONTERO RAMIREZ</t>
  </si>
  <si>
    <t>SUSANA ALTAGRACIA MENDEZ HERNANDEZ</t>
  </si>
  <si>
    <t>LILLIAM ALTAGRACIA PANIAGUA ESPIRITU</t>
  </si>
  <si>
    <t>ANALISTA DE REGISTRO DE EMPRESA</t>
  </si>
  <si>
    <t>NORIS MASSIEL REYES GABIN</t>
  </si>
  <si>
    <t>MONITOR DE SERVICIOS</t>
  </si>
  <si>
    <t>DHARIANA ELIZABETH ALECON QUEZADA</t>
  </si>
  <si>
    <t>DELLANIRA ROMERO ALMONTE</t>
  </si>
  <si>
    <t>RINA HUBER REYES</t>
  </si>
  <si>
    <t>YAMEL LEONOR PANIAGUA GRULLON</t>
  </si>
  <si>
    <t>CARMEN YANIRA HOLGUIN RODRIGUEZ</t>
  </si>
  <si>
    <t>CARLA YARITZA DE LA ROSA VARGAS</t>
  </si>
  <si>
    <t>RECEPCIONISTA</t>
  </si>
  <si>
    <t>JAFREISE DARISELL PUJOLS MEJIA</t>
  </si>
  <si>
    <t>LIDEYSIS ALTAGRACIA ALIX BELTRAN</t>
  </si>
  <si>
    <t>MIRLA ANABELL CORDERO GONZALEZ</t>
  </si>
  <si>
    <t>NIRSA JOSELA SENA TRINIDAD</t>
  </si>
  <si>
    <t>ISMAEL ANTONIO TAVERAS LACEN</t>
  </si>
  <si>
    <t>JOHNSON MANUEL MORENO CRUZ</t>
  </si>
  <si>
    <t>ENCARGADO(A) DEPARTAMENTO CONTROL Y ANÁLISIS DE OPERACIONES</t>
  </si>
  <si>
    <t>JULIO GEOVANNI FRANCO SANCHEZ</t>
  </si>
  <si>
    <t>ANALISTA DE CONTROL Y OPERACIONES</t>
  </si>
  <si>
    <t>EUCLIDES DE OLEO OGANDO</t>
  </si>
  <si>
    <t>JAZMIN UCETA PEREZ</t>
  </si>
  <si>
    <t>BERQUIS ARELIS GUZMAN GUZMAN</t>
  </si>
  <si>
    <t>ADDYS VANESSA RODRIGUEZ CASTILLO</t>
  </si>
  <si>
    <t>BAVARO</t>
  </si>
  <si>
    <t>ENCARGADO (A) OFICINA REGIONAL</t>
  </si>
  <si>
    <t>LIZ ARLENE SORIANO DE LOS SANTOS</t>
  </si>
  <si>
    <t>JOSEFINA ALTAGRACIA VENTURA GUERRERO</t>
  </si>
  <si>
    <t>AUDITOR (A) I DE SEGURIDAD SOCIAL</t>
  </si>
  <si>
    <t>RAFAEL ENRIQUE SANTANA POUERIET</t>
  </si>
  <si>
    <t>AUDITOR(A) INFORMATICO I</t>
  </si>
  <si>
    <t>DIANA RODRIGUEZ CABRERA</t>
  </si>
  <si>
    <t>CONSERJE</t>
  </si>
  <si>
    <t>GABRIELA MARIA JAQUEZ</t>
  </si>
  <si>
    <t>OFICINA DE PUERTO PLATA</t>
  </si>
  <si>
    <t>WILKINS GARIS VALDEZ MARTINEZ</t>
  </si>
  <si>
    <t>FRESA MARIA SOSA HERNANDEZ</t>
  </si>
  <si>
    <t>YAQUELYN ALVARADO ACOSTA</t>
  </si>
  <si>
    <t>MERCEDES ROSARIO</t>
  </si>
  <si>
    <t>CLARIBEL FERREIRAS ALBA</t>
  </si>
  <si>
    <t>SANTIAGO</t>
  </si>
  <si>
    <t>PATRICIA CARIDAD BRUNO OLIVO</t>
  </si>
  <si>
    <t>JUDELKIS EPIFANIA ARIAS GOMEZ</t>
  </si>
  <si>
    <t>YANIRYS MARIA FERNANDEZ OVALLES</t>
  </si>
  <si>
    <t>ZASKIA CLAUDINA RAMOS ERICKSON</t>
  </si>
  <si>
    <t>SUPERVISOR (A) AUDITOR INFORMÁTICO</t>
  </si>
  <si>
    <t>MARCOS ELIAS CEPEDA MARTINEZ</t>
  </si>
  <si>
    <t>SUPERVISOR (A) AUDITOR</t>
  </si>
  <si>
    <t>ARIANNY CELESTE COSTE ROSARIO</t>
  </si>
  <si>
    <t>RUT CESARINA REYES HERNANDEZ</t>
  </si>
  <si>
    <t>COORDINADOR (A) DE REPRESENTANTE DE ASISTENCIA AL EMPLEADOR</t>
  </si>
  <si>
    <t>ALEX ALBERTO ABREU</t>
  </si>
  <si>
    <t>ELIANA RODRIGUEZ</t>
  </si>
  <si>
    <t>ISRORMA YURISA CASTILLO MARTINEZ</t>
  </si>
  <si>
    <t>FIOR DAMARIS INFANTE ACOSTA</t>
  </si>
  <si>
    <t>CLEIDY LORELAY SUERO CASTAÑOS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</si>
  <si>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</si>
  <si>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</si>
  <si>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</si>
  <si>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</si>
  <si>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</si>
  <si>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</si>
  <si>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GREGORIO UBALDO HERRERA DE LOS SANTOS</t>
  </si>
  <si>
    <t>ENC. DPTO. DESARROLLO E IMPLEMENTACION DE SISTEMAS</t>
  </si>
  <si>
    <t>ROBERTO CARLOS JAQUEZ RIVERA</t>
  </si>
  <si>
    <t>ENC. DPTO. ADMINISTRACION PROYECTOS TIC</t>
  </si>
  <si>
    <t>LUCAS NICOLAS MEJIA</t>
  </si>
  <si>
    <t>ANALISTA DE VALIDACIÓN DE SOFTWARE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</si>
  <si>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</si>
  <si>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</si>
  <si>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</si>
  <si>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</si>
  <si>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</si>
  <si>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SOPORTE USUARIO</t>
  </si>
  <si>
    <t>EDWARD ALEXANDER ORTIZ ORTIZ</t>
  </si>
  <si>
    <t>SOPORTE INFORMATICO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</si>
  <si>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</si>
  <si>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</si>
  <si>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</si>
  <si>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</si>
  <si>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</si>
  <si>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</si>
  <si>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KENDYS ISRAEL TORRES FRANCO</t>
  </si>
  <si>
    <t>ANALISTA DE OPERACIONES DE SISTEMAS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</si>
  <si>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</si>
  <si>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</si>
  <si>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</si>
  <si>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</si>
  <si>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</si>
  <si>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</si>
  <si>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JENNY ELENA GOMEZ DE LOS SANTOS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</si>
  <si>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</si>
  <si>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</si>
  <si>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</si>
  <si>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</si>
  <si>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</si>
  <si>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DESARROLLADOR DE SOFTWARE I</t>
  </si>
  <si>
    <t>CETHY MILCIADES HERNANDEZ ALMONTE</t>
  </si>
  <si>
    <t>JOSE EDUARDO TAVERAS RODRIGUEZ</t>
  </si>
  <si>
    <t>MONITOR DE OPERACIONES DE SISTEMAS</t>
  </si>
  <si>
    <t>SAMIL DANIEL CASTILLO VARGAS</t>
  </si>
  <si>
    <t>WANDER MORETA RIVAS</t>
  </si>
  <si>
    <t>ADMINISTRADOR (A) ACCESOS</t>
  </si>
  <si>
    <t>GREIMAN GARCIA</t>
  </si>
  <si>
    <t>ENC. DIVISION ADMINISTRACION BASE DE DATOS</t>
  </si>
  <si>
    <t>JOSE ALBERTO LUNA PEÑA</t>
  </si>
  <si>
    <t>ENC. DIV. ADMINISTRACION Y MONITOREO DE LA SEGURIDAD</t>
  </si>
  <si>
    <t>ALTAGRACIA RAMONA PERALTA CORCINO</t>
  </si>
  <si>
    <t>DIRECTOR (A) DE SUPERVISIÓN Y AUDITORIA</t>
  </si>
  <si>
    <t>CLAUDIA MOTA JIMENEZ</t>
  </si>
  <si>
    <t>ENCARGADO (A) DEPARTAMENTO DE EVASIÓN Y OMISIÓN</t>
  </si>
  <si>
    <t>JOSE VLADIMIR BATISTA SUARDI</t>
  </si>
  <si>
    <t>ENCARGADO (A) DEPARTAMENTO DE FISCALIZACIÓN ARS</t>
  </si>
  <si>
    <t>RAMON SABINO LOUIS NOVA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</si>
  <si>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</si>
  <si>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</si>
  <si>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</si>
  <si>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</si>
  <si>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JUAN JULIO VALDEZ VALDEZ</t>
  </si>
  <si>
    <t>JULIO ANTONIO FELIZ RAMIREZ</t>
  </si>
  <si>
    <t>INGRID MIOSOTTIS ROSARIO RIVERA</t>
  </si>
  <si>
    <t>DIOGENES ANTONIO QUI ONES AMPARO</t>
  </si>
  <si>
    <t>PEDRO ANTONIO BLANCO DIAZ</t>
  </si>
  <si>
    <t>SUPERVISOR (A) AUDITOR DE PROCESOS Y CALIDAD</t>
  </si>
  <si>
    <t>LEIDY FRANK SANCHEZ OVIEDO</t>
  </si>
  <si>
    <t>ELSA CAROLINA SEGURA MANCEBO</t>
  </si>
  <si>
    <t>FRANCISCO ANTONIO PEÑA PEÑA</t>
  </si>
  <si>
    <t>INYINETTE VIVIANNY PEÑA VERAS</t>
  </si>
  <si>
    <t>ESTANISLAO GARCIA DURAN</t>
  </si>
  <si>
    <t>KENIA MARTINEZ BEREGUETE</t>
  </si>
  <si>
    <t>ANA SILVIA ABREU MONEGRO</t>
  </si>
  <si>
    <t>AUDITOR (A) II DE SEGURIDAD SOCIAL</t>
  </si>
  <si>
    <t>MAGDA IBELISSE GUZMAN</t>
  </si>
  <si>
    <t>YASMIN ACOSTA DE LEON</t>
  </si>
  <si>
    <t>JUAN CARLOS BISONO RAMOS</t>
  </si>
  <si>
    <t>SUGEL MERCEDES ROQUE TAPIA</t>
  </si>
  <si>
    <t>ROMULO RAFAEL NUÑEZ GUZMAN</t>
  </si>
  <si>
    <t>FLORY BARBARA GONZALEZ HERNANDEZ</t>
  </si>
  <si>
    <t>VANESSA AIMEE PEÑA MEJIA</t>
  </si>
  <si>
    <t>YADIRA AMARILIS ABREU UREÑA</t>
  </si>
  <si>
    <t>ROBERTO MANUEL RODRIGUEZ CASTILLO</t>
  </si>
  <si>
    <t>ENCARGADO(A) DIVISIÓN DE CONTROL Y DOCUMENT. DE AUDITORIA</t>
  </si>
  <si>
    <t>LUIS ANTONIO HERNANDEZ MATOS</t>
  </si>
  <si>
    <t>GUADALUPE CORNELIO CLAUDE</t>
  </si>
  <si>
    <t>KENIA ALTAGRACIA DIAZ ALMONTE</t>
  </si>
  <si>
    <t>YOHELIS ROSANDI CRUZ BATISTA</t>
  </si>
  <si>
    <t>ROSA EMILIA MERA SALVADOR</t>
  </si>
  <si>
    <t>SHARINA BEATRIZ CORNIEL MARTINEZ</t>
  </si>
  <si>
    <t>SUB-TOTAL</t>
  </si>
  <si>
    <t>FIOR DALIZA ANZIANI VAZQUEZ</t>
  </si>
  <si>
    <t>ANALISTA DE CONCILIACIONES</t>
  </si>
  <si>
    <t>OSORIS CONCEPCION BACILOS MARTINEZ</t>
  </si>
  <si>
    <t>ANALISTA DE CALIDAD</t>
  </si>
  <si>
    <t>RESPONSABLE DE ACCESO A LA INFORMACION</t>
  </si>
  <si>
    <t>ANALISTA DE COMPRAS Y CONTRATACIONES</t>
  </si>
  <si>
    <t>ANALISTA DE VALIDACION DE SOFTWARE I</t>
  </si>
  <si>
    <t>Correspondiente al mes de Agosto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</si>
</sst>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10C0A]#,##0.00;\-#,##0.0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sz val="14"/>
      <color rgb="FF555555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4" fontId="7" fillId="4" borderId="4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6" fontId="12" fillId="4" borderId="7" xfId="0" applyNumberFormat="1" applyFont="1" applyFill="1" applyBorder="1" applyAlignment="1">
      <alignment horizontal="center" vertical="top" wrapText="1" readingOrder="1"/>
    </xf>
    <xf numFmtId="0" fontId="12" fillId="4" borderId="7" xfId="0" applyNumberFormat="1" applyFont="1" applyFill="1" applyBorder="1" applyAlignment="1">
      <alignment horizontal="center" vertical="top" wrapText="1" readingOrder="1"/>
    </xf>
    <xf numFmtId="0" fontId="12" fillId="3" borderId="7" xfId="0" applyNumberFormat="1" applyFont="1" applyFill="1" applyBorder="1" applyAlignment="1">
      <alignment vertical="top" wrapText="1" readingOrder="1"/>
    </xf>
    <xf numFmtId="166" fontId="12" fillId="3" borderId="7" xfId="0" applyNumberFormat="1" applyFont="1" applyFill="1" applyBorder="1" applyAlignment="1">
      <alignment horizontal="center" vertical="top" wrapText="1" readingOrder="1"/>
    </xf>
    <xf numFmtId="0" fontId="0" fillId="3" borderId="0" xfId="0" applyFill="1" applyAlignment="1">
      <alignment horizontal="center" vertical="center"/>
    </xf>
    <xf numFmtId="0" fontId="12" fillId="3" borderId="7" xfId="0" applyNumberFormat="1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vertical="top" wrapText="1" readingOrder="1"/>
    </xf>
    <xf numFmtId="0" fontId="12" fillId="3" borderId="4" xfId="0" applyNumberFormat="1" applyFont="1" applyFill="1" applyBorder="1" applyAlignment="1">
      <alignment horizontal="center" vertical="top" wrapText="1" readingOrder="1"/>
    </xf>
    <xf numFmtId="166" fontId="12" fillId="3" borderId="4" xfId="0" applyNumberFormat="1" applyFont="1" applyFill="1" applyBorder="1" applyAlignment="1">
      <alignment horizontal="center" vertical="top" wrapText="1" readingOrder="1"/>
    </xf>
    <xf numFmtId="166" fontId="12" fillId="4" borderId="4" xfId="0" applyNumberFormat="1" applyFont="1" applyFill="1" applyBorder="1" applyAlignment="1">
      <alignment horizontal="center" vertical="top" wrapText="1" readingOrder="1"/>
    </xf>
    <xf numFmtId="0" fontId="12" fillId="3" borderId="5" xfId="0" applyNumberFormat="1" applyFont="1" applyFill="1" applyBorder="1" applyAlignment="1">
      <alignment vertical="top" wrapText="1" readingOrder="1"/>
    </xf>
    <xf numFmtId="0" fontId="12" fillId="3" borderId="5" xfId="0" applyNumberFormat="1" applyFont="1" applyFill="1" applyBorder="1" applyAlignment="1">
      <alignment horizontal="center" vertical="top" wrapText="1" readingOrder="1"/>
    </xf>
    <xf numFmtId="166" fontId="12" fillId="3" borderId="5" xfId="0" applyNumberFormat="1" applyFont="1" applyFill="1" applyBorder="1" applyAlignment="1">
      <alignment horizontal="center" vertical="top" wrapText="1" readingOrder="1"/>
    </xf>
    <xf numFmtId="166" fontId="12" fillId="4" borderId="5" xfId="0" applyNumberFormat="1" applyFont="1" applyFill="1" applyBorder="1" applyAlignment="1">
      <alignment horizontal="center" vertical="top" wrapText="1" readingOrder="1"/>
    </xf>
    <xf numFmtId="0" fontId="12" fillId="4" borderId="4" xfId="0" applyNumberFormat="1" applyFont="1" applyFill="1" applyBorder="1" applyAlignment="1">
      <alignment horizontal="center" vertical="top" wrapText="1" readingOrder="1"/>
    </xf>
    <xf numFmtId="0" fontId="12" fillId="4" borderId="5" xfId="0" applyNumberFormat="1" applyFont="1" applyFill="1" applyBorder="1" applyAlignment="1">
      <alignment horizontal="center" vertical="top" wrapText="1" readingOrder="1"/>
    </xf>
    <xf numFmtId="0" fontId="7" fillId="4" borderId="10" xfId="0" applyFont="1" applyFill="1" applyBorder="1" applyAlignment="1">
      <alignment horizontal="center" vertical="center"/>
    </xf>
    <xf numFmtId="4" fontId="7" fillId="4" borderId="11" xfId="0" applyNumberFormat="1" applyFont="1" applyFill="1" applyBorder="1" applyAlignment="1">
      <alignment horizontal="right" vertical="center"/>
    </xf>
    <xf numFmtId="4" fontId="7" fillId="4" borderId="12" xfId="0" applyNumberFormat="1" applyFont="1" applyFill="1" applyBorder="1" applyAlignment="1">
      <alignment horizontal="center" vertical="center"/>
    </xf>
    <xf numFmtId="4" fontId="7" fillId="4" borderId="13" xfId="0" applyNumberFormat="1" applyFont="1" applyFill="1" applyBorder="1" applyAlignment="1">
      <alignment horizontal="right" vertical="center"/>
    </xf>
    <xf numFmtId="0" fontId="12" fillId="3" borderId="0" xfId="0" applyNumberFormat="1" applyFont="1" applyFill="1" applyBorder="1" applyAlignment="1">
      <alignment horizontal="center" vertical="top" wrapText="1" readingOrder="1"/>
    </xf>
    <xf numFmtId="0" fontId="12" fillId="3" borderId="12" xfId="0" applyNumberFormat="1" applyFont="1" applyFill="1" applyBorder="1" applyAlignment="1">
      <alignment horizontal="center" vertical="top" wrapText="1" readingOrder="1"/>
    </xf>
    <xf numFmtId="0" fontId="11" fillId="3" borderId="14" xfId="0" applyFont="1" applyFill="1" applyBorder="1" applyAlignment="1">
      <alignment vertical="center"/>
    </xf>
    <xf numFmtId="0" fontId="5" fillId="5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" fontId="3" fillId="5" borderId="34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vertical="center" wrapText="1"/>
    </xf>
    <xf numFmtId="166" fontId="13" fillId="6" borderId="4" xfId="0" applyNumberFormat="1" applyFont="1" applyFill="1" applyBorder="1" applyAlignment="1">
      <alignment horizontal="center" vertical="top" wrapText="1" readingOrder="1"/>
    </xf>
    <xf numFmtId="0" fontId="13" fillId="6" borderId="4" xfId="0" applyNumberFormat="1" applyFont="1" applyFill="1" applyBorder="1" applyAlignment="1">
      <alignment horizontal="center" vertical="top" wrapText="1" readingOrder="1"/>
    </xf>
    <xf numFmtId="4" fontId="5" fillId="6" borderId="4" xfId="0" applyNumberFormat="1" applyFont="1" applyFill="1" applyBorder="1" applyAlignment="1">
      <alignment horizontal="center" vertical="center"/>
    </xf>
    <xf numFmtId="4" fontId="5" fillId="6" borderId="33" xfId="0" applyNumberFormat="1" applyFont="1" applyFill="1" applyBorder="1" applyAlignment="1">
      <alignment horizontal="right" vertical="center"/>
    </xf>
    <xf numFmtId="165" fontId="5" fillId="6" borderId="4" xfId="0" applyNumberFormat="1" applyFont="1" applyFill="1" applyBorder="1" applyAlignment="1">
      <alignment horizontal="center" vertical="center"/>
    </xf>
    <xf numFmtId="166" fontId="5" fillId="6" borderId="4" xfId="0" applyNumberFormat="1" applyFont="1" applyFill="1" applyBorder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2" fillId="3" borderId="35" xfId="0" applyNumberFormat="1" applyFont="1" applyFill="1" applyBorder="1" applyAlignment="1">
      <alignment horizontal="center" vertical="top" wrapText="1" readingOrder="1"/>
    </xf>
    <xf numFmtId="43" fontId="13" fillId="6" borderId="4" xfId="4" applyFont="1" applyFill="1" applyBorder="1" applyAlignment="1">
      <alignment horizontal="center" vertical="top" wrapText="1" readingOrder="1"/>
    </xf>
    <xf numFmtId="0" fontId="5" fillId="3" borderId="1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1" fillId="4" borderId="17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11" fillId="4" borderId="24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/>
    </xf>
    <xf numFmtId="4" fontId="3" fillId="5" borderId="16" xfId="0" applyNumberFormat="1" applyFont="1" applyFill="1" applyBorder="1" applyAlignment="1">
      <alignment horizontal="right" vertical="center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1050472</xdr:colOff>
      <xdr:row>0</xdr:row>
      <xdr:rowOff>149678</xdr:rowOff>
    </xdr:from>
    <xdr:to>
      <xdr:col>8</xdr:col>
      <xdr:colOff>525236</xdr:colOff>
      <xdr:row>4</xdr:row>
      <xdr:rowOff>206828</xdr:rowOff>
    </xdr:to>
    <xdr:pic>
      <xdr:nvPicPr>
        <xdr:cNvPr id="1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0126436" y="149678"/>
          <a:ext cx="5339443" cy="1322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4"/>
  <sheetViews>
    <sheetView tabSelected="1" topLeftCell="D214" zoomScale="70" zoomScaleNormal="70" workbookViewId="0">
      <selection activeCell="I231" sqref="I231"/>
    </sheetView>
  </sheetViews>
  <sheetFormatPr defaultColWidth="11.42578125" defaultRowHeight="12.75" x14ac:dyDescent="0.2"/>
  <cols>
    <col min="1" max="1" width="10" style="10" customWidth="1"/>
    <col min="2" max="2" width="48.42578125" style="1" customWidth="1"/>
    <col min="3" max="3" width="26.5703125" style="1" customWidth="1"/>
    <col min="4" max="4" width="51.140625" style="1" customWidth="1"/>
    <col min="5" max="5" width="27.140625" style="29" bestFit="1" customWidth="1"/>
    <col min="6" max="6" width="24.28515625" style="1" customWidth="1"/>
    <col min="7" max="7" width="18.85546875" style="10" customWidth="1"/>
    <col min="8" max="9" width="17.7109375" style="10" customWidth="1"/>
    <col min="10" max="10" width="15.5703125" style="10" customWidth="1"/>
    <col min="11" max="11" width="17.7109375" style="10" customWidth="1"/>
    <col min="12" max="12" width="16.7109375" style="10" customWidth="1"/>
    <col min="13" max="13" width="19" style="10" customWidth="1"/>
    <col min="14" max="14" width="17.7109375" style="10" customWidth="1"/>
    <col min="15" max="16" width="19" style="10" customWidth="1"/>
    <col min="17" max="17" width="21.7109375" style="10" customWidth="1"/>
    <col min="18" max="18" width="15.85546875" style="18" customWidth="1"/>
    <col min="19" max="19" width="15.28515625" style="55" customWidth="1"/>
    <col min="20" max="20" width="12.5703125" style="55" bestFit="1" customWidth="1"/>
    <col min="21" max="21" width="11.42578125" style="55"/>
    <col min="22" max="16384" width="11.42578125" style="1"/>
  </cols>
  <sheetData>
    <row r="1" spans="1:21" s="13" customFormat="1" x14ac:dyDescent="0.2">
      <c r="E1" s="26"/>
      <c r="R1" s="18"/>
      <c r="S1" s="18"/>
      <c r="T1" s="18"/>
      <c r="U1" s="18"/>
    </row>
    <row r="2" spans="1:21" s="13" customFormat="1" ht="51" customHeight="1" x14ac:dyDescent="0.2">
      <c r="E2" s="26"/>
      <c r="G2" s="14"/>
      <c r="H2" s="15"/>
      <c r="R2" s="18"/>
      <c r="S2" s="18"/>
      <c r="T2" s="18"/>
      <c r="U2" s="18"/>
    </row>
    <row r="3" spans="1:21" s="13" customFormat="1" x14ac:dyDescent="0.2">
      <c r="E3" s="26"/>
      <c r="R3" s="18"/>
      <c r="S3" s="18"/>
      <c r="T3" s="18"/>
      <c r="U3" s="18"/>
    </row>
    <row r="4" spans="1:21" s="13" customFormat="1" ht="22.5" customHeight="1" x14ac:dyDescent="0.2">
      <c r="E4" s="26"/>
      <c r="R4" s="18"/>
      <c r="S4" s="18"/>
      <c r="T4" s="18"/>
      <c r="U4" s="18"/>
    </row>
    <row r="5" spans="1:21" s="13" customFormat="1" ht="19.5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18"/>
      <c r="S5" s="18"/>
      <c r="T5" s="18"/>
      <c r="U5" s="18"/>
    </row>
    <row r="6" spans="1:21" s="13" customFormat="1" ht="18.75" x14ac:dyDescent="0.2">
      <c r="A6" s="84" t="s">
        <v>29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18"/>
      <c r="S6" s="18"/>
      <c r="T6" s="18"/>
      <c r="U6" s="18"/>
    </row>
    <row r="7" spans="1:21" s="13" customFormat="1" ht="18" x14ac:dyDescent="0.2">
      <c r="A7" s="88" t="s">
        <v>21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18"/>
      <c r="S7" s="18"/>
      <c r="T7" s="18"/>
      <c r="U7" s="18"/>
    </row>
    <row r="8" spans="1:21" s="13" customFormat="1" ht="18" x14ac:dyDescent="0.2">
      <c r="A8" s="88" t="s">
        <v>336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18"/>
      <c r="S8" s="18"/>
      <c r="T8" s="18"/>
      <c r="U8" s="18"/>
    </row>
    <row r="9" spans="1:21" s="13" customFormat="1" ht="19.5" customHeight="1" thickBot="1" x14ac:dyDescent="0.25">
      <c r="E9" s="26"/>
      <c r="R9" s="18"/>
      <c r="S9" s="18"/>
      <c r="T9" s="18"/>
      <c r="U9" s="18"/>
    </row>
    <row r="10" spans="1:21" s="2" customFormat="1" ht="36.75" customHeight="1" x14ac:dyDescent="0.2">
      <c r="A10" s="92" t="s">
        <v>24</v>
      </c>
      <c r="B10" s="97" t="s">
        <v>19</v>
      </c>
      <c r="C10" s="3"/>
      <c r="D10" s="3"/>
      <c r="E10" s="3"/>
      <c r="F10" s="99" t="s">
        <v>22</v>
      </c>
      <c r="G10" s="101" t="s">
        <v>11</v>
      </c>
      <c r="H10" s="86" t="s">
        <v>9</v>
      </c>
      <c r="I10" s="86"/>
      <c r="J10" s="86"/>
      <c r="K10" s="86"/>
      <c r="L10" s="86"/>
      <c r="M10" s="86"/>
      <c r="N10" s="87"/>
      <c r="O10" s="89" t="s">
        <v>2</v>
      </c>
      <c r="P10" s="90"/>
      <c r="Q10" s="92" t="s">
        <v>23</v>
      </c>
      <c r="R10" s="9"/>
      <c r="S10" s="54"/>
      <c r="T10" s="54"/>
      <c r="U10" s="54"/>
    </row>
    <row r="11" spans="1:21" s="2" customFormat="1" ht="37.5" customHeight="1" x14ac:dyDescent="0.2">
      <c r="A11" s="93"/>
      <c r="B11" s="98"/>
      <c r="C11" s="4" t="s">
        <v>26</v>
      </c>
      <c r="D11" s="4" t="s">
        <v>20</v>
      </c>
      <c r="E11" s="4" t="s">
        <v>25</v>
      </c>
      <c r="F11" s="100"/>
      <c r="G11" s="102"/>
      <c r="H11" s="85" t="s">
        <v>13</v>
      </c>
      <c r="I11" s="85"/>
      <c r="J11" s="102" t="s">
        <v>10</v>
      </c>
      <c r="K11" s="91" t="s">
        <v>14</v>
      </c>
      <c r="L11" s="85"/>
      <c r="M11" s="105" t="s">
        <v>12</v>
      </c>
      <c r="N11" s="94" t="s">
        <v>0</v>
      </c>
      <c r="O11" s="95" t="s">
        <v>4</v>
      </c>
      <c r="P11" s="103" t="s">
        <v>1</v>
      </c>
      <c r="Q11" s="93"/>
      <c r="R11" s="9"/>
      <c r="S11" s="54"/>
      <c r="T11" s="54"/>
      <c r="U11" s="54"/>
    </row>
    <row r="12" spans="1:21" s="2" customFormat="1" ht="45.75" customHeight="1" thickBot="1" x14ac:dyDescent="0.25">
      <c r="A12" s="93"/>
      <c r="B12" s="98"/>
      <c r="C12" s="4"/>
      <c r="D12" s="4"/>
      <c r="E12" s="4"/>
      <c r="F12" s="100"/>
      <c r="G12" s="102"/>
      <c r="H12" s="19" t="s">
        <v>5</v>
      </c>
      <c r="I12" s="51" t="s">
        <v>6</v>
      </c>
      <c r="J12" s="102"/>
      <c r="K12" s="19" t="s">
        <v>7</v>
      </c>
      <c r="L12" s="51" t="s">
        <v>8</v>
      </c>
      <c r="M12" s="102"/>
      <c r="N12" s="94"/>
      <c r="O12" s="96"/>
      <c r="P12" s="104"/>
      <c r="Q12" s="93"/>
      <c r="R12" s="9"/>
      <c r="S12" s="54"/>
      <c r="T12" s="54"/>
      <c r="U12" s="54"/>
    </row>
    <row r="13" spans="1:21" s="8" customFormat="1" ht="18.75" customHeight="1" thickBot="1" x14ac:dyDescent="0.25">
      <c r="A13" s="71" t="s">
        <v>30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3"/>
      <c r="R13" s="52"/>
      <c r="S13" s="52"/>
      <c r="T13" s="52"/>
      <c r="U13" s="52"/>
    </row>
    <row r="14" spans="1:21" s="5" customFormat="1" ht="17.100000000000001" customHeight="1" x14ac:dyDescent="0.2">
      <c r="A14" s="30">
        <v>1</v>
      </c>
      <c r="B14" s="35" t="s">
        <v>65</v>
      </c>
      <c r="C14" s="35" t="s">
        <v>30</v>
      </c>
      <c r="D14" s="35" t="s">
        <v>66</v>
      </c>
      <c r="E14" s="36" t="s">
        <v>45</v>
      </c>
      <c r="F14" s="37">
        <v>348000</v>
      </c>
      <c r="G14" s="38">
        <v>73138.3</v>
      </c>
      <c r="H14" s="40">
        <v>6392.64</v>
      </c>
      <c r="I14" s="38">
        <v>15814.54</v>
      </c>
      <c r="J14" s="38">
        <v>490.03</v>
      </c>
      <c r="K14" s="38">
        <v>3385.65</v>
      </c>
      <c r="L14" s="38">
        <v>7896.13</v>
      </c>
      <c r="M14" s="38">
        <v>0</v>
      </c>
      <c r="N14" s="12">
        <f>SUM(J14:M14)</f>
        <v>11771.810000000001</v>
      </c>
      <c r="O14" s="12">
        <f>G14+H14+K14+M14</f>
        <v>82916.59</v>
      </c>
      <c r="P14" s="12">
        <f>+I14+J14+L14</f>
        <v>24200.7</v>
      </c>
      <c r="Q14" s="42">
        <f>F14-O14</f>
        <v>265083.41000000003</v>
      </c>
      <c r="R14" s="9"/>
      <c r="S14" s="9"/>
      <c r="T14" s="9"/>
      <c r="U14" s="9"/>
    </row>
    <row r="15" spans="1:21" s="5" customFormat="1" ht="17.100000000000001" customHeight="1" x14ac:dyDescent="0.2">
      <c r="A15" s="21">
        <v>2</v>
      </c>
      <c r="B15" s="24" t="s">
        <v>67</v>
      </c>
      <c r="C15" s="24" t="s">
        <v>30</v>
      </c>
      <c r="D15" s="24" t="s">
        <v>68</v>
      </c>
      <c r="E15" s="27" t="s">
        <v>58</v>
      </c>
      <c r="F15" s="25">
        <v>70550</v>
      </c>
      <c r="G15" s="22">
        <v>5098.87</v>
      </c>
      <c r="H15" s="23">
        <v>2024.79</v>
      </c>
      <c r="I15" s="22">
        <v>5009.05</v>
      </c>
      <c r="J15" s="22">
        <v>490.03</v>
      </c>
      <c r="K15" s="22">
        <v>2144.7199999999998</v>
      </c>
      <c r="L15" s="22">
        <v>5002</v>
      </c>
      <c r="M15" s="22">
        <v>1865.52</v>
      </c>
      <c r="N15" s="20">
        <f>SUM(J15:M15)</f>
        <v>9502.27</v>
      </c>
      <c r="O15" s="12">
        <f>G15+H15+K15+M15</f>
        <v>11133.9</v>
      </c>
      <c r="P15" s="20">
        <f>+I15+J15+L15</f>
        <v>10501.08</v>
      </c>
      <c r="Q15" s="42">
        <f>F15-O15</f>
        <v>59416.1</v>
      </c>
      <c r="R15" s="9"/>
      <c r="S15" s="9"/>
      <c r="T15" s="9"/>
      <c r="U15" s="9"/>
    </row>
    <row r="16" spans="1:21" s="5" customFormat="1" ht="16.5" customHeight="1" x14ac:dyDescent="0.2">
      <c r="A16" s="41">
        <v>3</v>
      </c>
      <c r="B16" s="31" t="s">
        <v>71</v>
      </c>
      <c r="C16" s="31" t="s">
        <v>30</v>
      </c>
      <c r="D16" s="31" t="s">
        <v>72</v>
      </c>
      <c r="E16" s="32" t="s">
        <v>73</v>
      </c>
      <c r="F16" s="33">
        <v>69802.5</v>
      </c>
      <c r="G16" s="34">
        <v>5144.76</v>
      </c>
      <c r="H16" s="39">
        <v>2003.33</v>
      </c>
      <c r="I16" s="34">
        <v>4955.9799999999996</v>
      </c>
      <c r="J16" s="34">
        <v>490.03</v>
      </c>
      <c r="K16" s="34">
        <v>2122</v>
      </c>
      <c r="L16" s="34">
        <v>4949</v>
      </c>
      <c r="M16" s="34">
        <v>932.76</v>
      </c>
      <c r="N16" s="11">
        <f>SUM(J16:M16)</f>
        <v>8493.7899999999991</v>
      </c>
      <c r="O16" s="43">
        <f>G16+H16+K16+M16</f>
        <v>10202.85</v>
      </c>
      <c r="P16" s="11">
        <f>+I16+J16+L16</f>
        <v>10395.009999999998</v>
      </c>
      <c r="Q16" s="42">
        <f>F16-O16</f>
        <v>59599.65</v>
      </c>
      <c r="R16" s="53"/>
      <c r="S16" s="9"/>
      <c r="T16" s="9"/>
      <c r="U16" s="9"/>
    </row>
    <row r="17" spans="1:21" s="5" customFormat="1" ht="16.5" customHeight="1" x14ac:dyDescent="0.2">
      <c r="A17" s="21">
        <v>4</v>
      </c>
      <c r="B17" s="24" t="s">
        <v>175</v>
      </c>
      <c r="C17" s="24" t="s">
        <v>30</v>
      </c>
      <c r="D17" s="24" t="s">
        <v>333</v>
      </c>
      <c r="E17" s="27" t="s">
        <v>45</v>
      </c>
      <c r="F17" s="25">
        <v>45000</v>
      </c>
      <c r="G17" s="22">
        <v>475.39</v>
      </c>
      <c r="H17" s="23">
        <v>1291.5</v>
      </c>
      <c r="I17" s="22">
        <v>3195</v>
      </c>
      <c r="J17" s="22">
        <v>495</v>
      </c>
      <c r="K17" s="22">
        <v>1368</v>
      </c>
      <c r="L17" s="22">
        <v>3190.5</v>
      </c>
      <c r="M17" s="22">
        <v>0</v>
      </c>
      <c r="N17" s="20">
        <f>SUM(J17:M17)</f>
        <v>5053.5</v>
      </c>
      <c r="O17" s="12">
        <f>G17+H17+K17+M17</f>
        <v>3134.89</v>
      </c>
      <c r="P17" s="20">
        <f>+I17+J17+L17</f>
        <v>6880.5</v>
      </c>
      <c r="Q17" s="42">
        <f>F17-O17</f>
        <v>41865.11</v>
      </c>
      <c r="R17" s="9"/>
      <c r="S17" s="9"/>
      <c r="T17" s="9"/>
      <c r="U17" s="9"/>
    </row>
    <row r="18" spans="1:21" s="5" customFormat="1" ht="17.100000000000001" customHeight="1" x14ac:dyDescent="0.2">
      <c r="A18" s="21">
        <v>5</v>
      </c>
      <c r="B18" s="24" t="s">
        <v>69</v>
      </c>
      <c r="C18" s="24" t="s">
        <v>30</v>
      </c>
      <c r="D18" s="24" t="s">
        <v>70</v>
      </c>
      <c r="E18" s="27" t="s">
        <v>45</v>
      </c>
      <c r="F18" s="25">
        <v>37279.199999999997</v>
      </c>
      <c r="G18" s="22">
        <v>0</v>
      </c>
      <c r="H18" s="23">
        <v>1069.9100000000001</v>
      </c>
      <c r="I18" s="22">
        <v>2646.82</v>
      </c>
      <c r="J18" s="22">
        <v>410.07</v>
      </c>
      <c r="K18" s="22">
        <v>1133.29</v>
      </c>
      <c r="L18" s="22">
        <v>2643.1</v>
      </c>
      <c r="M18" s="22">
        <v>1865.52</v>
      </c>
      <c r="N18" s="20">
        <f>SUM(J18:M18)</f>
        <v>6051.98</v>
      </c>
      <c r="O18" s="12">
        <f>G18+H18+K18+M18</f>
        <v>4068.72</v>
      </c>
      <c r="P18" s="20">
        <f>+I18+J18+L18</f>
        <v>5699.99</v>
      </c>
      <c r="Q18" s="42">
        <f>F18-O18</f>
        <v>33210.479999999996</v>
      </c>
      <c r="R18" s="9"/>
      <c r="S18" s="9"/>
      <c r="T18" s="9"/>
      <c r="U18" s="9"/>
    </row>
    <row r="19" spans="1:21" s="5" customFormat="1" ht="17.100000000000001" customHeight="1" thickBot="1" x14ac:dyDescent="0.25">
      <c r="A19" s="74" t="s">
        <v>328</v>
      </c>
      <c r="B19" s="75"/>
      <c r="C19" s="75"/>
      <c r="D19" s="75"/>
      <c r="E19" s="47"/>
      <c r="F19" s="63">
        <f t="shared" ref="F19:M19" si="0">SUM(F14:F18)</f>
        <v>570631.69999999995</v>
      </c>
      <c r="G19" s="58">
        <f t="shared" si="0"/>
        <v>83857.319999999992</v>
      </c>
      <c r="H19" s="59">
        <f t="shared" si="0"/>
        <v>12782.17</v>
      </c>
      <c r="I19" s="58">
        <f t="shared" si="0"/>
        <v>31621.39</v>
      </c>
      <c r="J19" s="58">
        <f t="shared" si="0"/>
        <v>2375.16</v>
      </c>
      <c r="K19" s="58">
        <f t="shared" si="0"/>
        <v>10153.66</v>
      </c>
      <c r="L19" s="58">
        <f t="shared" si="0"/>
        <v>23680.73</v>
      </c>
      <c r="M19" s="58">
        <f t="shared" si="0"/>
        <v>4663.7999999999993</v>
      </c>
      <c r="N19" s="62">
        <f>N14+N15+N16+N17+N18</f>
        <v>40873.350000000006</v>
      </c>
      <c r="O19" s="60">
        <f>SUM(O14:O18)</f>
        <v>111456.95</v>
      </c>
      <c r="P19" s="60">
        <f>SUM(P14:P18)</f>
        <v>57677.279999999992</v>
      </c>
      <c r="Q19" s="61">
        <f>SUM(Q14:Q18)</f>
        <v>459174.75</v>
      </c>
      <c r="R19" s="53"/>
      <c r="S19" s="9"/>
      <c r="T19" s="9"/>
      <c r="U19" s="9"/>
    </row>
    <row r="20" spans="1:21" s="5" customFormat="1" ht="22.5" customHeight="1" thickBot="1" x14ac:dyDescent="0.25">
      <c r="A20" s="71" t="s">
        <v>31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3"/>
      <c r="R20" s="9"/>
      <c r="S20" s="9"/>
      <c r="T20" s="9"/>
      <c r="U20" s="9"/>
    </row>
    <row r="21" spans="1:21" s="5" customFormat="1" ht="17.100000000000001" customHeight="1" x14ac:dyDescent="0.2">
      <c r="A21" s="30">
        <v>6</v>
      </c>
      <c r="B21" s="35" t="s">
        <v>54</v>
      </c>
      <c r="C21" s="35" t="s">
        <v>31</v>
      </c>
      <c r="D21" s="35" t="s">
        <v>55</v>
      </c>
      <c r="E21" s="36" t="s">
        <v>45</v>
      </c>
      <c r="F21" s="37">
        <v>131371.88</v>
      </c>
      <c r="G21" s="38">
        <v>19403.64</v>
      </c>
      <c r="H21" s="40">
        <v>3770.37</v>
      </c>
      <c r="I21" s="38">
        <v>9327.4</v>
      </c>
      <c r="J21" s="38">
        <v>490.03</v>
      </c>
      <c r="K21" s="38">
        <v>3385.65</v>
      </c>
      <c r="L21" s="38">
        <v>7896.13</v>
      </c>
      <c r="M21" s="38">
        <v>932.76</v>
      </c>
      <c r="N21" s="12">
        <f>SUM(H21:M21)</f>
        <v>25802.34</v>
      </c>
      <c r="O21" s="12">
        <f>G21+H21+K21+M21</f>
        <v>27492.42</v>
      </c>
      <c r="P21" s="12">
        <f>+I21+J21+L21</f>
        <v>17713.560000000001</v>
      </c>
      <c r="Q21" s="42">
        <f>F21-O21</f>
        <v>103879.46</v>
      </c>
      <c r="R21" s="45"/>
      <c r="S21" s="9"/>
      <c r="T21" s="9"/>
      <c r="U21" s="9"/>
    </row>
    <row r="22" spans="1:21" s="5" customFormat="1" ht="17.100000000000001" customHeight="1" x14ac:dyDescent="0.2">
      <c r="A22" s="21">
        <v>7</v>
      </c>
      <c r="B22" s="24" t="s">
        <v>56</v>
      </c>
      <c r="C22" s="24" t="s">
        <v>31</v>
      </c>
      <c r="D22" s="24" t="s">
        <v>57</v>
      </c>
      <c r="E22" s="27" t="s">
        <v>58</v>
      </c>
      <c r="F22" s="25">
        <v>52336.25</v>
      </c>
      <c r="G22" s="22">
        <v>2043.81</v>
      </c>
      <c r="H22" s="23">
        <v>1502.05</v>
      </c>
      <c r="I22" s="22">
        <v>3715.87</v>
      </c>
      <c r="J22" s="22">
        <v>490.03</v>
      </c>
      <c r="K22" s="22">
        <v>1591.02</v>
      </c>
      <c r="L22" s="22">
        <v>3710.64</v>
      </c>
      <c r="M22" s="22">
        <v>932.76</v>
      </c>
      <c r="N22" s="20">
        <f>SUM(H22:M22)</f>
        <v>11942.369999999999</v>
      </c>
      <c r="O22" s="12">
        <f>G22+H22+K22+M22</f>
        <v>6069.6399999999994</v>
      </c>
      <c r="P22" s="20">
        <f>+I22+J22+L22</f>
        <v>7916.5399999999991</v>
      </c>
      <c r="Q22" s="42">
        <f>F22-O22</f>
        <v>46266.61</v>
      </c>
      <c r="R22" s="9"/>
      <c r="S22" s="9"/>
      <c r="T22" s="9"/>
      <c r="U22" s="9"/>
    </row>
    <row r="23" spans="1:21" s="5" customFormat="1" ht="16.5" customHeight="1" x14ac:dyDescent="0.2">
      <c r="A23" s="21">
        <v>8</v>
      </c>
      <c r="B23" s="24" t="s">
        <v>59</v>
      </c>
      <c r="C23" s="24" t="s">
        <v>31</v>
      </c>
      <c r="D23" s="24" t="s">
        <v>60</v>
      </c>
      <c r="E23" s="27" t="s">
        <v>45</v>
      </c>
      <c r="F23" s="25">
        <v>50000</v>
      </c>
      <c r="G23" s="22">
        <v>1714.09</v>
      </c>
      <c r="H23" s="23">
        <v>1435</v>
      </c>
      <c r="I23" s="22">
        <v>3550</v>
      </c>
      <c r="J23" s="22">
        <v>490.03</v>
      </c>
      <c r="K23" s="22">
        <v>1520</v>
      </c>
      <c r="L23" s="22">
        <v>3545</v>
      </c>
      <c r="M23" s="22">
        <v>932.76</v>
      </c>
      <c r="N23" s="20">
        <f>SUM(H23:M23)</f>
        <v>11472.789999999999</v>
      </c>
      <c r="O23" s="12">
        <f>G23+H23+K23+M23</f>
        <v>5601.85</v>
      </c>
      <c r="P23" s="20">
        <f>+I23+J23+L23</f>
        <v>7585.03</v>
      </c>
      <c r="Q23" s="42">
        <f>F23-O23</f>
        <v>44398.15</v>
      </c>
      <c r="R23" s="9"/>
      <c r="S23" s="9"/>
      <c r="T23" s="9"/>
      <c r="U23" s="9"/>
    </row>
    <row r="24" spans="1:21" s="5" customFormat="1" ht="17.100000000000001" customHeight="1" x14ac:dyDescent="0.2">
      <c r="A24" s="21">
        <v>9</v>
      </c>
      <c r="B24" s="24" t="s">
        <v>61</v>
      </c>
      <c r="C24" s="24" t="s">
        <v>31</v>
      </c>
      <c r="D24" s="24" t="s">
        <v>62</v>
      </c>
      <c r="E24" s="27" t="s">
        <v>45</v>
      </c>
      <c r="F24" s="25">
        <v>28000</v>
      </c>
      <c r="G24" s="22">
        <v>0</v>
      </c>
      <c r="H24" s="23">
        <v>803.6</v>
      </c>
      <c r="I24" s="22">
        <v>1988</v>
      </c>
      <c r="J24" s="22">
        <v>308</v>
      </c>
      <c r="K24" s="22">
        <v>851.2</v>
      </c>
      <c r="L24" s="22">
        <v>1985.2</v>
      </c>
      <c r="M24" s="22">
        <v>932.76</v>
      </c>
      <c r="N24" s="20">
        <f>SUM(H24:M24)</f>
        <v>6868.76</v>
      </c>
      <c r="O24" s="12">
        <f>G24+H24+K24+M24</f>
        <v>2587.5600000000004</v>
      </c>
      <c r="P24" s="20">
        <f>+I24+J24+L24</f>
        <v>4281.2</v>
      </c>
      <c r="Q24" s="42">
        <f>F24-O24</f>
        <v>25412.44</v>
      </c>
      <c r="R24" s="9"/>
      <c r="S24" s="9"/>
      <c r="T24" s="9"/>
      <c r="U24" s="9"/>
    </row>
    <row r="25" spans="1:21" s="5" customFormat="1" ht="17.100000000000001" customHeight="1" x14ac:dyDescent="0.2">
      <c r="A25" s="41">
        <v>10</v>
      </c>
      <c r="B25" s="31" t="s">
        <v>63</v>
      </c>
      <c r="C25" s="31" t="s">
        <v>31</v>
      </c>
      <c r="D25" s="31" t="s">
        <v>64</v>
      </c>
      <c r="E25" s="27" t="s">
        <v>45</v>
      </c>
      <c r="F25" s="33">
        <v>20000</v>
      </c>
      <c r="G25" s="34">
        <v>0</v>
      </c>
      <c r="H25" s="39">
        <v>574</v>
      </c>
      <c r="I25" s="34">
        <v>1420</v>
      </c>
      <c r="J25" s="34">
        <v>220</v>
      </c>
      <c r="K25" s="34">
        <v>608</v>
      </c>
      <c r="L25" s="34">
        <v>1418</v>
      </c>
      <c r="M25" s="34">
        <v>0</v>
      </c>
      <c r="N25" s="11">
        <f>SUM(H25:M25)</f>
        <v>4240</v>
      </c>
      <c r="O25" s="43">
        <f>G25+H25+K25+M25</f>
        <v>1182</v>
      </c>
      <c r="P25" s="11">
        <f>+I25+J25+L25</f>
        <v>3058</v>
      </c>
      <c r="Q25" s="42">
        <f>F25-O25</f>
        <v>18818</v>
      </c>
      <c r="R25" s="9"/>
      <c r="S25" s="9"/>
      <c r="T25" s="9"/>
      <c r="U25" s="9"/>
    </row>
    <row r="26" spans="1:21" s="5" customFormat="1" ht="17.100000000000001" customHeight="1" thickBot="1" x14ac:dyDescent="0.25">
      <c r="A26" s="74" t="s">
        <v>328</v>
      </c>
      <c r="B26" s="75"/>
      <c r="C26" s="75"/>
      <c r="D26" s="76"/>
      <c r="E26" s="45"/>
      <c r="F26" s="58">
        <f t="shared" ref="F26:P26" si="1">SUM(F21:F25)</f>
        <v>281708.13</v>
      </c>
      <c r="G26" s="58">
        <f t="shared" si="1"/>
        <v>23161.54</v>
      </c>
      <c r="H26" s="59">
        <f t="shared" si="1"/>
        <v>8085.02</v>
      </c>
      <c r="I26" s="58">
        <f t="shared" si="1"/>
        <v>20001.27</v>
      </c>
      <c r="J26" s="58">
        <f t="shared" si="1"/>
        <v>1998.09</v>
      </c>
      <c r="K26" s="58">
        <f t="shared" si="1"/>
        <v>7955.87</v>
      </c>
      <c r="L26" s="58">
        <f t="shared" si="1"/>
        <v>18554.97</v>
      </c>
      <c r="M26" s="58">
        <f t="shared" si="1"/>
        <v>3731.04</v>
      </c>
      <c r="N26" s="60">
        <f>N21+N22+N23+N24+N25</f>
        <v>60326.26</v>
      </c>
      <c r="O26" s="60">
        <f t="shared" si="1"/>
        <v>42933.469999999994</v>
      </c>
      <c r="P26" s="60">
        <f t="shared" si="1"/>
        <v>40554.329999999994</v>
      </c>
      <c r="Q26" s="61">
        <f>Q21+Q22+Q23+Q24+Q25</f>
        <v>238774.66</v>
      </c>
      <c r="R26" s="9"/>
      <c r="S26" s="9"/>
      <c r="T26" s="9"/>
      <c r="U26" s="9"/>
    </row>
    <row r="27" spans="1:21" s="5" customFormat="1" ht="18.75" customHeight="1" thickBot="1" x14ac:dyDescent="0.25">
      <c r="A27" s="71" t="s">
        <v>32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  <c r="R27" s="9"/>
      <c r="S27" s="9"/>
      <c r="T27" s="9"/>
      <c r="U27" s="9"/>
    </row>
    <row r="28" spans="1:21" s="5" customFormat="1" ht="17.25" customHeight="1" x14ac:dyDescent="0.2">
      <c r="A28" s="30">
        <v>11</v>
      </c>
      <c r="B28" s="35" t="s">
        <v>43</v>
      </c>
      <c r="C28" s="35" t="s">
        <v>32</v>
      </c>
      <c r="D28" s="35" t="s">
        <v>44</v>
      </c>
      <c r="E28" s="36" t="s">
        <v>45</v>
      </c>
      <c r="F28" s="37">
        <v>86000</v>
      </c>
      <c r="G28" s="38">
        <v>8812.2199999999993</v>
      </c>
      <c r="H28" s="40">
        <v>2468.1999999999998</v>
      </c>
      <c r="I28" s="38">
        <v>6106</v>
      </c>
      <c r="J28" s="38">
        <v>490.03</v>
      </c>
      <c r="K28" s="38">
        <v>2614.4</v>
      </c>
      <c r="L28" s="38">
        <v>6097.4</v>
      </c>
      <c r="M28" s="38">
        <v>0</v>
      </c>
      <c r="N28" s="12">
        <f t="shared" ref="N28:N33" si="2">SUM(H28:M28)</f>
        <v>17776.03</v>
      </c>
      <c r="O28" s="12">
        <f t="shared" ref="O28:O33" si="3">G28+H28+K28+M28</f>
        <v>13894.819999999998</v>
      </c>
      <c r="P28" s="12">
        <f t="shared" ref="P28:P33" si="4">+I28+J28+L28</f>
        <v>12693.43</v>
      </c>
      <c r="Q28" s="42">
        <f t="shared" ref="Q28:Q33" si="5">F28-O28</f>
        <v>72105.180000000008</v>
      </c>
      <c r="R28" s="9"/>
      <c r="S28" s="9"/>
      <c r="T28" s="9"/>
      <c r="U28" s="9"/>
    </row>
    <row r="29" spans="1:21" s="5" customFormat="1" ht="17.100000000000001" customHeight="1" x14ac:dyDescent="0.2">
      <c r="A29" s="21">
        <v>12</v>
      </c>
      <c r="B29" s="24" t="s">
        <v>46</v>
      </c>
      <c r="C29" s="24" t="s">
        <v>32</v>
      </c>
      <c r="D29" s="24" t="s">
        <v>47</v>
      </c>
      <c r="E29" s="27" t="s">
        <v>45</v>
      </c>
      <c r="F29" s="25">
        <v>70000</v>
      </c>
      <c r="G29" s="22">
        <v>5368.48</v>
      </c>
      <c r="H29" s="23">
        <v>2009</v>
      </c>
      <c r="I29" s="22">
        <v>4970</v>
      </c>
      <c r="J29" s="22">
        <v>490.03</v>
      </c>
      <c r="K29" s="22">
        <v>2128</v>
      </c>
      <c r="L29" s="22">
        <v>4963</v>
      </c>
      <c r="M29" s="22">
        <v>0</v>
      </c>
      <c r="N29" s="20">
        <f t="shared" si="2"/>
        <v>14560.029999999999</v>
      </c>
      <c r="O29" s="12">
        <f t="shared" si="3"/>
        <v>9505.48</v>
      </c>
      <c r="P29" s="20">
        <f t="shared" si="4"/>
        <v>10423.029999999999</v>
      </c>
      <c r="Q29" s="42">
        <f t="shared" si="5"/>
        <v>60494.520000000004</v>
      </c>
      <c r="R29" s="9"/>
      <c r="S29" s="9"/>
      <c r="T29" s="9"/>
      <c r="U29" s="9"/>
    </row>
    <row r="30" spans="1:21" s="5" customFormat="1" ht="17.100000000000001" customHeight="1" x14ac:dyDescent="0.2">
      <c r="A30" s="21">
        <v>13</v>
      </c>
      <c r="B30" s="24" t="s">
        <v>48</v>
      </c>
      <c r="C30" s="24" t="s">
        <v>32</v>
      </c>
      <c r="D30" s="24" t="s">
        <v>49</v>
      </c>
      <c r="E30" s="27" t="s">
        <v>45</v>
      </c>
      <c r="F30" s="25">
        <v>45000</v>
      </c>
      <c r="G30" s="22">
        <v>1148.33</v>
      </c>
      <c r="H30" s="23">
        <v>1291.5</v>
      </c>
      <c r="I30" s="22">
        <v>3195</v>
      </c>
      <c r="J30" s="22">
        <v>490.03</v>
      </c>
      <c r="K30" s="22">
        <v>1368</v>
      </c>
      <c r="L30" s="22">
        <v>3190.5</v>
      </c>
      <c r="M30" s="22">
        <v>0</v>
      </c>
      <c r="N30" s="20">
        <f t="shared" si="2"/>
        <v>9535.0299999999988</v>
      </c>
      <c r="O30" s="12">
        <f t="shared" si="3"/>
        <v>3807.83</v>
      </c>
      <c r="P30" s="20">
        <f t="shared" si="4"/>
        <v>6875.53</v>
      </c>
      <c r="Q30" s="42">
        <f t="shared" si="5"/>
        <v>41192.17</v>
      </c>
      <c r="R30" s="9"/>
      <c r="S30" s="9"/>
      <c r="T30" s="9"/>
      <c r="U30" s="9"/>
    </row>
    <row r="31" spans="1:21" s="5" customFormat="1" ht="17.100000000000001" customHeight="1" x14ac:dyDescent="0.2">
      <c r="A31" s="21">
        <v>14</v>
      </c>
      <c r="B31" s="24" t="s">
        <v>50</v>
      </c>
      <c r="C31" s="24" t="s">
        <v>32</v>
      </c>
      <c r="D31" s="24" t="s">
        <v>51</v>
      </c>
      <c r="E31" s="27" t="s">
        <v>45</v>
      </c>
      <c r="F31" s="25">
        <v>45000</v>
      </c>
      <c r="G31" s="22">
        <v>1148.33</v>
      </c>
      <c r="H31" s="23">
        <v>1291.5</v>
      </c>
      <c r="I31" s="22">
        <v>3195</v>
      </c>
      <c r="J31" s="22">
        <v>490.03</v>
      </c>
      <c r="K31" s="22">
        <v>1368</v>
      </c>
      <c r="L31" s="22">
        <v>3190.5</v>
      </c>
      <c r="M31" s="22">
        <v>0</v>
      </c>
      <c r="N31" s="20">
        <f t="shared" si="2"/>
        <v>9535.0299999999988</v>
      </c>
      <c r="O31" s="12">
        <f t="shared" si="3"/>
        <v>3807.83</v>
      </c>
      <c r="P31" s="20">
        <f t="shared" si="4"/>
        <v>6875.53</v>
      </c>
      <c r="Q31" s="42">
        <f t="shared" si="5"/>
        <v>41192.17</v>
      </c>
      <c r="R31" s="9"/>
      <c r="S31" s="9"/>
      <c r="T31" s="9"/>
      <c r="U31" s="9"/>
    </row>
    <row r="32" spans="1:21" s="5" customFormat="1" ht="17.100000000000001" customHeight="1" x14ac:dyDescent="0.2">
      <c r="A32" s="41">
        <v>15</v>
      </c>
      <c r="B32" s="31" t="s">
        <v>331</v>
      </c>
      <c r="C32" s="24" t="s">
        <v>32</v>
      </c>
      <c r="D32" s="31" t="s">
        <v>332</v>
      </c>
      <c r="E32" s="32" t="s">
        <v>45</v>
      </c>
      <c r="F32" s="33">
        <v>36000</v>
      </c>
      <c r="G32" s="34">
        <v>0</v>
      </c>
      <c r="H32" s="39">
        <v>1033.2</v>
      </c>
      <c r="I32" s="34">
        <v>2556</v>
      </c>
      <c r="J32" s="34">
        <v>396</v>
      </c>
      <c r="K32" s="34">
        <v>1094.4000000000001</v>
      </c>
      <c r="L32" s="34">
        <v>2552.4</v>
      </c>
      <c r="M32" s="34">
        <v>0</v>
      </c>
      <c r="N32" s="11">
        <f t="shared" si="2"/>
        <v>7632</v>
      </c>
      <c r="O32" s="43">
        <f t="shared" si="3"/>
        <v>2127.6000000000004</v>
      </c>
      <c r="P32" s="11">
        <f t="shared" si="4"/>
        <v>5504.4</v>
      </c>
      <c r="Q32" s="42">
        <f t="shared" si="5"/>
        <v>33872.400000000001</v>
      </c>
      <c r="R32" s="9"/>
      <c r="S32" s="9"/>
      <c r="T32" s="9"/>
      <c r="U32" s="9"/>
    </row>
    <row r="33" spans="1:21" s="5" customFormat="1" ht="17.100000000000001" customHeight="1" x14ac:dyDescent="0.2">
      <c r="A33" s="41">
        <v>16</v>
      </c>
      <c r="B33" s="31" t="s">
        <v>52</v>
      </c>
      <c r="C33" s="31" t="s">
        <v>32</v>
      </c>
      <c r="D33" s="31" t="s">
        <v>53</v>
      </c>
      <c r="E33" s="27" t="s">
        <v>45</v>
      </c>
      <c r="F33" s="33">
        <v>26000</v>
      </c>
      <c r="G33" s="34">
        <v>0</v>
      </c>
      <c r="H33" s="39">
        <v>746.2</v>
      </c>
      <c r="I33" s="34">
        <v>1846</v>
      </c>
      <c r="J33" s="34">
        <v>286</v>
      </c>
      <c r="K33" s="34">
        <v>790.4</v>
      </c>
      <c r="L33" s="34">
        <v>1843.4</v>
      </c>
      <c r="M33" s="34">
        <v>0</v>
      </c>
      <c r="N33" s="11">
        <f t="shared" si="2"/>
        <v>5512</v>
      </c>
      <c r="O33" s="43">
        <f t="shared" si="3"/>
        <v>1536.6</v>
      </c>
      <c r="P33" s="11">
        <f t="shared" si="4"/>
        <v>3975.4</v>
      </c>
      <c r="Q33" s="42">
        <f t="shared" si="5"/>
        <v>24463.4</v>
      </c>
      <c r="R33" s="9"/>
      <c r="S33" s="9"/>
      <c r="T33" s="9"/>
      <c r="U33" s="9"/>
    </row>
    <row r="34" spans="1:21" s="5" customFormat="1" ht="17.100000000000001" customHeight="1" thickBot="1" x14ac:dyDescent="0.25">
      <c r="A34" s="69" t="s">
        <v>328</v>
      </c>
      <c r="B34" s="70"/>
      <c r="C34" s="70"/>
      <c r="D34" s="70"/>
      <c r="E34" s="45"/>
      <c r="F34" s="58">
        <f t="shared" ref="F34:Q34" si="6">SUM(F28:F33)</f>
        <v>308000</v>
      </c>
      <c r="G34" s="58">
        <f t="shared" si="6"/>
        <v>16477.36</v>
      </c>
      <c r="H34" s="59">
        <f t="shared" si="6"/>
        <v>8839.6</v>
      </c>
      <c r="I34" s="58">
        <f t="shared" si="6"/>
        <v>21868</v>
      </c>
      <c r="J34" s="58">
        <f t="shared" si="6"/>
        <v>2642.12</v>
      </c>
      <c r="K34" s="58">
        <f t="shared" si="6"/>
        <v>9363.1999999999989</v>
      </c>
      <c r="L34" s="58">
        <f t="shared" si="6"/>
        <v>21837.200000000004</v>
      </c>
      <c r="M34" s="58">
        <f t="shared" si="6"/>
        <v>0</v>
      </c>
      <c r="N34" s="60">
        <f>N28+N29+N30+N31+N32+N33</f>
        <v>64550.119999999995</v>
      </c>
      <c r="O34" s="60">
        <f t="shared" si="6"/>
        <v>34680.159999999996</v>
      </c>
      <c r="P34" s="60">
        <f t="shared" si="6"/>
        <v>46347.32</v>
      </c>
      <c r="Q34" s="61">
        <f t="shared" si="6"/>
        <v>273319.83999999997</v>
      </c>
      <c r="R34" s="9"/>
      <c r="S34" s="9"/>
      <c r="T34" s="9"/>
      <c r="U34" s="9"/>
    </row>
    <row r="35" spans="1:21" s="5" customFormat="1" ht="19.5" customHeight="1" thickBot="1" x14ac:dyDescent="0.25">
      <c r="A35" s="71" t="s">
        <v>33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3"/>
      <c r="R35" s="9"/>
      <c r="S35" s="9"/>
      <c r="T35" s="9"/>
      <c r="U35" s="9"/>
    </row>
    <row r="36" spans="1:21" s="5" customFormat="1" ht="17.100000000000001" customHeight="1" x14ac:dyDescent="0.2">
      <c r="A36" s="30">
        <v>17</v>
      </c>
      <c r="B36" s="35" t="s">
        <v>196</v>
      </c>
      <c r="C36" s="35" t="s">
        <v>33</v>
      </c>
      <c r="D36" s="35" t="s">
        <v>197</v>
      </c>
      <c r="E36" s="36" t="s">
        <v>45</v>
      </c>
      <c r="F36" s="37">
        <v>110500</v>
      </c>
      <c r="G36" s="38">
        <v>14342.04</v>
      </c>
      <c r="H36" s="40">
        <v>3171.35</v>
      </c>
      <c r="I36" s="38">
        <v>7845.5</v>
      </c>
      <c r="J36" s="38">
        <v>490.03</v>
      </c>
      <c r="K36" s="38">
        <v>3359.2</v>
      </c>
      <c r="L36" s="38">
        <v>7834.45</v>
      </c>
      <c r="M36" s="38">
        <v>932.76</v>
      </c>
      <c r="N36" s="12">
        <f>SUM(H36:M36)</f>
        <v>23633.29</v>
      </c>
      <c r="O36" s="12">
        <f>G36+H36+K36+M36</f>
        <v>21805.35</v>
      </c>
      <c r="P36" s="12">
        <f>+I36+J36+L36</f>
        <v>16169.98</v>
      </c>
      <c r="Q36" s="42">
        <f>F36-O36</f>
        <v>88694.65</v>
      </c>
      <c r="R36" s="9"/>
      <c r="S36" s="9"/>
      <c r="T36" s="9"/>
      <c r="U36" s="9"/>
    </row>
    <row r="37" spans="1:21" s="5" customFormat="1" ht="17.100000000000001" customHeight="1" x14ac:dyDescent="0.2">
      <c r="A37" s="21">
        <v>18</v>
      </c>
      <c r="B37" s="24" t="s">
        <v>198</v>
      </c>
      <c r="C37" s="24" t="s">
        <v>33</v>
      </c>
      <c r="D37" s="24" t="s">
        <v>199</v>
      </c>
      <c r="E37" s="27" t="s">
        <v>58</v>
      </c>
      <c r="F37" s="25">
        <v>47725.16</v>
      </c>
      <c r="G37" s="22">
        <v>1393.03</v>
      </c>
      <c r="H37" s="23">
        <v>1369.71</v>
      </c>
      <c r="I37" s="22">
        <v>3388.49</v>
      </c>
      <c r="J37" s="22">
        <v>490.03</v>
      </c>
      <c r="K37" s="22">
        <v>1450.84</v>
      </c>
      <c r="L37" s="22">
        <v>3383.71</v>
      </c>
      <c r="M37" s="22">
        <v>932.76</v>
      </c>
      <c r="N37" s="20">
        <f>SUM(H37:M37)</f>
        <v>11015.539999999999</v>
      </c>
      <c r="O37" s="12">
        <f>G37+H37+K37+M37</f>
        <v>5146.34</v>
      </c>
      <c r="P37" s="20">
        <f>+I37+J37+L37</f>
        <v>7262.23</v>
      </c>
      <c r="Q37" s="42">
        <f>F37-O37</f>
        <v>42578.820000000007</v>
      </c>
      <c r="R37" s="9"/>
      <c r="S37" s="9"/>
      <c r="T37" s="9"/>
      <c r="U37" s="9"/>
    </row>
    <row r="38" spans="1:21" s="5" customFormat="1" ht="17.100000000000001" customHeight="1" x14ac:dyDescent="0.2">
      <c r="A38" s="21">
        <v>19</v>
      </c>
      <c r="B38" s="24" t="s">
        <v>201</v>
      </c>
      <c r="C38" s="24" t="s">
        <v>33</v>
      </c>
      <c r="D38" s="24" t="s">
        <v>199</v>
      </c>
      <c r="E38" s="27" t="s">
        <v>58</v>
      </c>
      <c r="F38" s="25">
        <v>47725.16</v>
      </c>
      <c r="G38" s="22">
        <v>1393.03</v>
      </c>
      <c r="H38" s="23">
        <v>1369.71</v>
      </c>
      <c r="I38" s="22">
        <v>3388.49</v>
      </c>
      <c r="J38" s="22">
        <v>490.03</v>
      </c>
      <c r="K38" s="22">
        <v>1450.84</v>
      </c>
      <c r="L38" s="22">
        <v>3383.71</v>
      </c>
      <c r="M38" s="22">
        <v>932.76</v>
      </c>
      <c r="N38" s="20">
        <f>SUM(H38:M38)</f>
        <v>11015.539999999999</v>
      </c>
      <c r="O38" s="12">
        <f>G38+H38+K38+M38</f>
        <v>5146.34</v>
      </c>
      <c r="P38" s="20">
        <f>+I38+J38+L38</f>
        <v>7262.23</v>
      </c>
      <c r="Q38" s="42">
        <f>F38-O38</f>
        <v>42578.820000000007</v>
      </c>
      <c r="R38" s="9"/>
      <c r="S38" s="9"/>
      <c r="T38" s="9"/>
      <c r="U38" s="9"/>
    </row>
    <row r="39" spans="1:21" s="5" customFormat="1" ht="16.5" customHeight="1" x14ac:dyDescent="0.2">
      <c r="A39" s="41">
        <v>20</v>
      </c>
      <c r="B39" s="31" t="s">
        <v>202</v>
      </c>
      <c r="C39" s="31" t="s">
        <v>33</v>
      </c>
      <c r="D39" s="31" t="s">
        <v>199</v>
      </c>
      <c r="E39" s="27" t="s">
        <v>58</v>
      </c>
      <c r="F39" s="33">
        <v>47725.16</v>
      </c>
      <c r="G39" s="34">
        <v>1532.94</v>
      </c>
      <c r="H39" s="39">
        <v>1369.71</v>
      </c>
      <c r="I39" s="34">
        <v>3388.49</v>
      </c>
      <c r="J39" s="34">
        <v>490.03</v>
      </c>
      <c r="K39" s="34">
        <v>1450.84</v>
      </c>
      <c r="L39" s="34">
        <v>3383.71</v>
      </c>
      <c r="M39" s="34">
        <v>0</v>
      </c>
      <c r="N39" s="11">
        <f>SUM(H39:M39)</f>
        <v>10082.779999999999</v>
      </c>
      <c r="O39" s="43">
        <f>G39+H39+K39+M39</f>
        <v>4353.49</v>
      </c>
      <c r="P39" s="11">
        <f>+I39+J39+L39</f>
        <v>7262.23</v>
      </c>
      <c r="Q39" s="42">
        <f>F39-O39</f>
        <v>43371.670000000006</v>
      </c>
      <c r="R39" s="9"/>
      <c r="S39" s="9"/>
      <c r="T39" s="9"/>
      <c r="U39" s="9"/>
    </row>
    <row r="40" spans="1:21" s="5" customFormat="1" ht="16.5" customHeight="1" x14ac:dyDescent="0.2">
      <c r="A40" s="21">
        <v>21</v>
      </c>
      <c r="B40" s="24" t="s">
        <v>200</v>
      </c>
      <c r="C40" s="24" t="s">
        <v>33</v>
      </c>
      <c r="D40" s="24" t="s">
        <v>199</v>
      </c>
      <c r="E40" s="27" t="s">
        <v>58</v>
      </c>
      <c r="F40" s="25">
        <v>43000</v>
      </c>
      <c r="G40" s="22">
        <v>726.14</v>
      </c>
      <c r="H40" s="23">
        <v>1234.0999999999999</v>
      </c>
      <c r="I40" s="22">
        <v>3053</v>
      </c>
      <c r="J40" s="22">
        <v>473</v>
      </c>
      <c r="K40" s="22">
        <v>1307.2</v>
      </c>
      <c r="L40" s="22">
        <v>3048.7</v>
      </c>
      <c r="M40" s="22">
        <v>932.76</v>
      </c>
      <c r="N40" s="20">
        <f>SUM(H40:M40)</f>
        <v>10048.76</v>
      </c>
      <c r="O40" s="12">
        <f>G40+H40+K40+M40</f>
        <v>4200.2</v>
      </c>
      <c r="P40" s="20">
        <f>+I40+J40+L40</f>
        <v>6574.7</v>
      </c>
      <c r="Q40" s="42">
        <f>F40-O40</f>
        <v>38799.800000000003</v>
      </c>
      <c r="R40" s="9"/>
      <c r="S40" s="9"/>
      <c r="T40" s="9"/>
      <c r="U40" s="9"/>
    </row>
    <row r="41" spans="1:21" s="5" customFormat="1" ht="16.5" customHeight="1" thickBot="1" x14ac:dyDescent="0.25">
      <c r="A41" s="69" t="s">
        <v>328</v>
      </c>
      <c r="B41" s="70"/>
      <c r="C41" s="70"/>
      <c r="D41" s="70"/>
      <c r="E41" s="45"/>
      <c r="F41" s="58">
        <f t="shared" ref="F41:M41" si="7">SUM(F36:F40)</f>
        <v>296675.48</v>
      </c>
      <c r="G41" s="58">
        <f t="shared" si="7"/>
        <v>19387.18</v>
      </c>
      <c r="H41" s="59">
        <f t="shared" si="7"/>
        <v>8514.58</v>
      </c>
      <c r="I41" s="58">
        <f t="shared" si="7"/>
        <v>21063.97</v>
      </c>
      <c r="J41" s="58">
        <f t="shared" si="7"/>
        <v>2433.12</v>
      </c>
      <c r="K41" s="58">
        <f t="shared" si="7"/>
        <v>9018.92</v>
      </c>
      <c r="L41" s="58">
        <f t="shared" si="7"/>
        <v>21034.28</v>
      </c>
      <c r="M41" s="58">
        <f t="shared" si="7"/>
        <v>3731.04</v>
      </c>
      <c r="N41" s="60">
        <f>N36+N37+N38+N39+N40</f>
        <v>65795.91</v>
      </c>
      <c r="O41" s="60">
        <f>SUM(O36:O40)</f>
        <v>40651.719999999994</v>
      </c>
      <c r="P41" s="60">
        <f>SUM(P36:P40)</f>
        <v>44531.369999999995</v>
      </c>
      <c r="Q41" s="61">
        <f>SUM(Q36:Q40)</f>
        <v>256023.76</v>
      </c>
      <c r="R41" s="9"/>
      <c r="S41" s="9"/>
      <c r="T41" s="9"/>
      <c r="U41" s="9"/>
    </row>
    <row r="42" spans="1:21" s="5" customFormat="1" ht="18" customHeight="1" thickBot="1" x14ac:dyDescent="0.25">
      <c r="A42" s="71" t="s">
        <v>34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  <c r="R42" s="9"/>
      <c r="S42" s="9"/>
      <c r="T42" s="9"/>
      <c r="U42" s="9"/>
    </row>
    <row r="43" spans="1:21" s="5" customFormat="1" ht="16.5" customHeight="1" x14ac:dyDescent="0.2">
      <c r="A43" s="30">
        <v>22</v>
      </c>
      <c r="B43" s="35" t="s">
        <v>122</v>
      </c>
      <c r="C43" s="35" t="s">
        <v>34</v>
      </c>
      <c r="D43" s="35" t="s">
        <v>123</v>
      </c>
      <c r="E43" s="36" t="s">
        <v>45</v>
      </c>
      <c r="F43" s="37">
        <v>165000</v>
      </c>
      <c r="G43" s="38">
        <v>27802.58</v>
      </c>
      <c r="H43" s="40">
        <v>4735.5</v>
      </c>
      <c r="I43" s="38">
        <v>11715</v>
      </c>
      <c r="J43" s="38">
        <v>490.03</v>
      </c>
      <c r="K43" s="38">
        <v>3385.65</v>
      </c>
      <c r="L43" s="38">
        <v>7896.13</v>
      </c>
      <c r="M43" s="38">
        <v>0</v>
      </c>
      <c r="N43" s="12">
        <f t="shared" ref="N43:N60" si="8">SUM(H43:M43)</f>
        <v>28222.31</v>
      </c>
      <c r="O43" s="12">
        <f>G43+H43+K43+M43</f>
        <v>35923.730000000003</v>
      </c>
      <c r="P43" s="12">
        <f t="shared" ref="P43:P58" si="9">+I43+J43+L43</f>
        <v>20101.16</v>
      </c>
      <c r="Q43" s="42">
        <f>F43-O43</f>
        <v>129076.26999999999</v>
      </c>
      <c r="R43" s="9"/>
      <c r="S43" s="9"/>
      <c r="T43" s="9"/>
      <c r="U43" s="9"/>
    </row>
    <row r="44" spans="1:21" s="5" customFormat="1" ht="16.5" customHeight="1" x14ac:dyDescent="0.2">
      <c r="A44" s="21">
        <v>23</v>
      </c>
      <c r="B44" s="24" t="s">
        <v>130</v>
      </c>
      <c r="C44" s="24" t="s">
        <v>34</v>
      </c>
      <c r="D44" s="24" t="s">
        <v>131</v>
      </c>
      <c r="E44" s="27" t="s">
        <v>58</v>
      </c>
      <c r="F44" s="25">
        <v>90524</v>
      </c>
      <c r="G44" s="22">
        <v>9410</v>
      </c>
      <c r="H44" s="23">
        <v>2598.04</v>
      </c>
      <c r="I44" s="22">
        <v>6427.2</v>
      </c>
      <c r="J44" s="22">
        <v>490.03</v>
      </c>
      <c r="K44" s="22">
        <v>2751.93</v>
      </c>
      <c r="L44" s="22">
        <v>6418.15</v>
      </c>
      <c r="M44" s="22">
        <v>1865.52</v>
      </c>
      <c r="N44" s="20">
        <f>SUM(H44:M44)</f>
        <v>20550.87</v>
      </c>
      <c r="O44" s="12">
        <f>G44+H44+K44+M44</f>
        <v>16625.490000000002</v>
      </c>
      <c r="P44" s="20">
        <f>+I44+J44+L44</f>
        <v>13335.38</v>
      </c>
      <c r="Q44" s="42">
        <f>F44-O44</f>
        <v>73898.509999999995</v>
      </c>
      <c r="R44" s="9"/>
      <c r="S44" s="9"/>
      <c r="T44" s="9"/>
      <c r="U44" s="9"/>
    </row>
    <row r="45" spans="1:21" s="5" customFormat="1" ht="16.5" customHeight="1" x14ac:dyDescent="0.2">
      <c r="A45" s="21">
        <v>24</v>
      </c>
      <c r="B45" s="24" t="s">
        <v>124</v>
      </c>
      <c r="C45" s="24" t="s">
        <v>34</v>
      </c>
      <c r="D45" s="24" t="s">
        <v>125</v>
      </c>
      <c r="E45" s="27" t="s">
        <v>58</v>
      </c>
      <c r="F45" s="25">
        <v>85366.25</v>
      </c>
      <c r="G45" s="22">
        <v>8663.15</v>
      </c>
      <c r="H45" s="23">
        <v>2450.0100000000002</v>
      </c>
      <c r="I45" s="22">
        <v>6061</v>
      </c>
      <c r="J45" s="22">
        <v>490.03</v>
      </c>
      <c r="K45" s="22">
        <v>2595.13</v>
      </c>
      <c r="L45" s="22">
        <v>6052.47</v>
      </c>
      <c r="M45" s="22">
        <v>0</v>
      </c>
      <c r="N45" s="20">
        <f t="shared" si="8"/>
        <v>17648.640000000003</v>
      </c>
      <c r="O45" s="12">
        <f t="shared" ref="O45:O58" si="10">G45+H45+K45+M45</f>
        <v>13708.29</v>
      </c>
      <c r="P45" s="20">
        <f t="shared" si="9"/>
        <v>12603.5</v>
      </c>
      <c r="Q45" s="42">
        <f t="shared" ref="Q45:Q60" si="11">F45-O45</f>
        <v>71657.959999999992</v>
      </c>
      <c r="R45" s="9"/>
      <c r="S45" s="9"/>
      <c r="T45" s="9"/>
      <c r="U45" s="9"/>
    </row>
    <row r="46" spans="1:21" s="5" customFormat="1" ht="16.5" customHeight="1" x14ac:dyDescent="0.2">
      <c r="A46" s="30">
        <v>25</v>
      </c>
      <c r="B46" s="24" t="s">
        <v>126</v>
      </c>
      <c r="C46" s="24" t="s">
        <v>34</v>
      </c>
      <c r="D46" s="24" t="s">
        <v>127</v>
      </c>
      <c r="E46" s="27" t="s">
        <v>45</v>
      </c>
      <c r="F46" s="25">
        <v>58786</v>
      </c>
      <c r="G46" s="22">
        <v>3258.23</v>
      </c>
      <c r="H46" s="23">
        <v>1687.16</v>
      </c>
      <c r="I46" s="22">
        <v>4173.8100000000004</v>
      </c>
      <c r="J46" s="22">
        <v>490.03</v>
      </c>
      <c r="K46" s="22">
        <v>1787.09</v>
      </c>
      <c r="L46" s="22">
        <v>4167.93</v>
      </c>
      <c r="M46" s="22">
        <v>0</v>
      </c>
      <c r="N46" s="20">
        <f t="shared" si="8"/>
        <v>12306.02</v>
      </c>
      <c r="O46" s="12">
        <f t="shared" si="10"/>
        <v>6732.4800000000005</v>
      </c>
      <c r="P46" s="20">
        <f t="shared" si="9"/>
        <v>8831.77</v>
      </c>
      <c r="Q46" s="42">
        <f t="shared" si="11"/>
        <v>52053.52</v>
      </c>
      <c r="R46" s="9"/>
      <c r="S46" s="9"/>
      <c r="T46" s="9"/>
      <c r="U46" s="9"/>
    </row>
    <row r="47" spans="1:21" s="5" customFormat="1" ht="16.5" customHeight="1" x14ac:dyDescent="0.2">
      <c r="A47" s="21">
        <v>26</v>
      </c>
      <c r="B47" s="24" t="s">
        <v>128</v>
      </c>
      <c r="C47" s="24" t="s">
        <v>34</v>
      </c>
      <c r="D47" s="24" t="s">
        <v>129</v>
      </c>
      <c r="E47" s="27" t="s">
        <v>45</v>
      </c>
      <c r="F47" s="25">
        <v>50000</v>
      </c>
      <c r="G47" s="22">
        <v>1854</v>
      </c>
      <c r="H47" s="23">
        <v>1435</v>
      </c>
      <c r="I47" s="22">
        <v>3550</v>
      </c>
      <c r="J47" s="22">
        <v>490.03</v>
      </c>
      <c r="K47" s="22">
        <v>1520</v>
      </c>
      <c r="L47" s="22">
        <v>3545</v>
      </c>
      <c r="M47" s="22">
        <v>0</v>
      </c>
      <c r="N47" s="20">
        <f t="shared" si="8"/>
        <v>10540.029999999999</v>
      </c>
      <c r="O47" s="12">
        <f t="shared" si="10"/>
        <v>4809</v>
      </c>
      <c r="P47" s="20">
        <f t="shared" si="9"/>
        <v>7585.03</v>
      </c>
      <c r="Q47" s="42">
        <f t="shared" si="11"/>
        <v>45191</v>
      </c>
      <c r="R47" s="9"/>
      <c r="S47" s="9"/>
      <c r="T47" s="9"/>
      <c r="U47" s="9"/>
    </row>
    <row r="48" spans="1:21" s="5" customFormat="1" ht="16.5" customHeight="1" x14ac:dyDescent="0.2">
      <c r="A48" s="21">
        <v>27</v>
      </c>
      <c r="B48" s="24" t="s">
        <v>143</v>
      </c>
      <c r="C48" s="24" t="s">
        <v>34</v>
      </c>
      <c r="D48" s="24" t="s">
        <v>135</v>
      </c>
      <c r="E48" s="27" t="s">
        <v>58</v>
      </c>
      <c r="F48" s="25">
        <v>38000</v>
      </c>
      <c r="G48" s="22">
        <v>160.38</v>
      </c>
      <c r="H48" s="23">
        <v>1090.5999999999999</v>
      </c>
      <c r="I48" s="22">
        <v>2698</v>
      </c>
      <c r="J48" s="22">
        <v>418</v>
      </c>
      <c r="K48" s="22">
        <v>1155.2</v>
      </c>
      <c r="L48" s="22">
        <v>2694.2</v>
      </c>
      <c r="M48" s="22">
        <v>0</v>
      </c>
      <c r="N48" s="20">
        <f>SUM(H48:M48)</f>
        <v>8056</v>
      </c>
      <c r="O48" s="12">
        <f>G48+H48+K48+M48</f>
        <v>2406.1800000000003</v>
      </c>
      <c r="P48" s="20">
        <f>+I48+J48+L48</f>
        <v>5810.2</v>
      </c>
      <c r="Q48" s="42">
        <f>F48-O48</f>
        <v>35593.82</v>
      </c>
      <c r="R48" s="9"/>
      <c r="S48" s="9"/>
      <c r="T48" s="9"/>
      <c r="U48" s="9"/>
    </row>
    <row r="49" spans="1:21" s="5" customFormat="1" ht="16.5" customHeight="1" x14ac:dyDescent="0.2">
      <c r="A49" s="30">
        <v>28</v>
      </c>
      <c r="B49" s="24" t="s">
        <v>147</v>
      </c>
      <c r="C49" s="24" t="s">
        <v>34</v>
      </c>
      <c r="D49" s="24" t="s">
        <v>148</v>
      </c>
      <c r="E49" s="27" t="s">
        <v>45</v>
      </c>
      <c r="F49" s="25">
        <v>38000</v>
      </c>
      <c r="G49" s="22">
        <v>160.38</v>
      </c>
      <c r="H49" s="23">
        <v>1090.5999999999999</v>
      </c>
      <c r="I49" s="22">
        <v>2698</v>
      </c>
      <c r="J49" s="22">
        <v>418</v>
      </c>
      <c r="K49" s="22">
        <v>1155.2</v>
      </c>
      <c r="L49" s="22">
        <v>2694.2</v>
      </c>
      <c r="M49" s="22">
        <v>0</v>
      </c>
      <c r="N49" s="20">
        <f>SUM(H49:M49)</f>
        <v>8056</v>
      </c>
      <c r="O49" s="12">
        <f>G49+H49+K49+M49</f>
        <v>2406.1800000000003</v>
      </c>
      <c r="P49" s="20">
        <f>+I49+J49+L49</f>
        <v>5810.2</v>
      </c>
      <c r="Q49" s="42">
        <f>F49-O49</f>
        <v>35593.82</v>
      </c>
      <c r="R49" s="9"/>
      <c r="S49" s="9"/>
      <c r="T49" s="9"/>
      <c r="U49" s="9"/>
    </row>
    <row r="50" spans="1:21" s="5" customFormat="1" ht="16.5" customHeight="1" x14ac:dyDescent="0.2">
      <c r="A50" s="21">
        <v>29</v>
      </c>
      <c r="B50" s="24" t="s">
        <v>132</v>
      </c>
      <c r="C50" s="24" t="s">
        <v>34</v>
      </c>
      <c r="D50" s="24" t="s">
        <v>133</v>
      </c>
      <c r="E50" s="27" t="s">
        <v>58</v>
      </c>
      <c r="F50" s="25">
        <v>35850.9</v>
      </c>
      <c r="G50" s="22">
        <v>0</v>
      </c>
      <c r="H50" s="23">
        <v>1028.92</v>
      </c>
      <c r="I50" s="22">
        <v>2545.41</v>
      </c>
      <c r="J50" s="22">
        <v>394.36</v>
      </c>
      <c r="K50" s="22">
        <v>1089.8699999999999</v>
      </c>
      <c r="L50" s="22">
        <v>2541.83</v>
      </c>
      <c r="M50" s="22">
        <v>0</v>
      </c>
      <c r="N50" s="20">
        <f t="shared" si="8"/>
        <v>7600.3899999999994</v>
      </c>
      <c r="O50" s="12">
        <f t="shared" si="10"/>
        <v>2118.79</v>
      </c>
      <c r="P50" s="20">
        <f t="shared" si="9"/>
        <v>5481.6</v>
      </c>
      <c r="Q50" s="42">
        <f t="shared" si="11"/>
        <v>33732.11</v>
      </c>
      <c r="R50" s="9"/>
      <c r="S50" s="9"/>
      <c r="T50" s="9"/>
      <c r="U50" s="9"/>
    </row>
    <row r="51" spans="1:21" s="5" customFormat="1" ht="16.5" customHeight="1" x14ac:dyDescent="0.2">
      <c r="A51" s="21">
        <v>30</v>
      </c>
      <c r="B51" s="24" t="s">
        <v>134</v>
      </c>
      <c r="C51" s="24" t="s">
        <v>34</v>
      </c>
      <c r="D51" s="24" t="s">
        <v>135</v>
      </c>
      <c r="E51" s="27" t="s">
        <v>45</v>
      </c>
      <c r="F51" s="25">
        <v>34000</v>
      </c>
      <c r="G51" s="22">
        <v>0</v>
      </c>
      <c r="H51" s="23">
        <v>975.8</v>
      </c>
      <c r="I51" s="22">
        <v>2414</v>
      </c>
      <c r="J51" s="22">
        <v>374</v>
      </c>
      <c r="K51" s="22">
        <v>1033.5999999999999</v>
      </c>
      <c r="L51" s="22">
        <v>2410.6</v>
      </c>
      <c r="M51" s="22">
        <v>0</v>
      </c>
      <c r="N51" s="20">
        <f t="shared" si="8"/>
        <v>7208</v>
      </c>
      <c r="O51" s="12">
        <f t="shared" si="10"/>
        <v>2009.3999999999999</v>
      </c>
      <c r="P51" s="20">
        <f t="shared" si="9"/>
        <v>5198.6000000000004</v>
      </c>
      <c r="Q51" s="42">
        <f t="shared" si="11"/>
        <v>31990.6</v>
      </c>
      <c r="R51" s="9"/>
      <c r="S51" s="9"/>
      <c r="T51" s="9"/>
      <c r="U51" s="9"/>
    </row>
    <row r="52" spans="1:21" s="5" customFormat="1" ht="16.5" customHeight="1" x14ac:dyDescent="0.2">
      <c r="A52" s="30">
        <v>31</v>
      </c>
      <c r="B52" s="31" t="s">
        <v>149</v>
      </c>
      <c r="C52" s="31" t="s">
        <v>34</v>
      </c>
      <c r="D52" s="31" t="s">
        <v>135</v>
      </c>
      <c r="E52" s="27" t="s">
        <v>58</v>
      </c>
      <c r="F52" s="33">
        <v>34000</v>
      </c>
      <c r="G52" s="34">
        <v>0</v>
      </c>
      <c r="H52" s="39">
        <v>975.8</v>
      </c>
      <c r="I52" s="34">
        <v>2414</v>
      </c>
      <c r="J52" s="34">
        <v>374</v>
      </c>
      <c r="K52" s="34">
        <v>1033.5999999999999</v>
      </c>
      <c r="L52" s="34">
        <v>2410.6</v>
      </c>
      <c r="M52" s="34">
        <v>1865.52</v>
      </c>
      <c r="N52" s="11">
        <f>SUM(H52:M52)</f>
        <v>9073.52</v>
      </c>
      <c r="O52" s="43">
        <f>G52+H52+K52+M52</f>
        <v>3874.92</v>
      </c>
      <c r="P52" s="11">
        <f>+I52+J52+L52</f>
        <v>5198.6000000000004</v>
      </c>
      <c r="Q52" s="42">
        <f>F52-O52</f>
        <v>30125.08</v>
      </c>
      <c r="R52" s="9"/>
      <c r="S52" s="9"/>
      <c r="T52" s="9"/>
      <c r="U52" s="9"/>
    </row>
    <row r="53" spans="1:21" s="5" customFormat="1" ht="16.5" customHeight="1" x14ac:dyDescent="0.2">
      <c r="A53" s="21">
        <v>32</v>
      </c>
      <c r="B53" s="24" t="s">
        <v>138</v>
      </c>
      <c r="C53" s="24" t="s">
        <v>34</v>
      </c>
      <c r="D53" s="24" t="s">
        <v>135</v>
      </c>
      <c r="E53" s="27" t="s">
        <v>58</v>
      </c>
      <c r="F53" s="25">
        <v>34000</v>
      </c>
      <c r="G53" s="22">
        <v>0</v>
      </c>
      <c r="H53" s="23">
        <v>975.8</v>
      </c>
      <c r="I53" s="22">
        <v>2414</v>
      </c>
      <c r="J53" s="22">
        <v>374</v>
      </c>
      <c r="K53" s="22">
        <v>1033.5999999999999</v>
      </c>
      <c r="L53" s="22">
        <v>2410.6</v>
      </c>
      <c r="M53" s="22">
        <v>932.76</v>
      </c>
      <c r="N53" s="20">
        <f t="shared" si="8"/>
        <v>8140.76</v>
      </c>
      <c r="O53" s="12">
        <f t="shared" si="10"/>
        <v>2942.16</v>
      </c>
      <c r="P53" s="20">
        <f t="shared" si="9"/>
        <v>5198.6000000000004</v>
      </c>
      <c r="Q53" s="42">
        <f t="shared" si="11"/>
        <v>31057.84</v>
      </c>
      <c r="R53" s="9"/>
      <c r="S53" s="9"/>
      <c r="T53" s="9"/>
      <c r="U53" s="9"/>
    </row>
    <row r="54" spans="1:21" s="5" customFormat="1" ht="16.5" customHeight="1" x14ac:dyDescent="0.2">
      <c r="A54" s="21">
        <v>33</v>
      </c>
      <c r="B54" s="24" t="s">
        <v>139</v>
      </c>
      <c r="C54" s="24" t="s">
        <v>34</v>
      </c>
      <c r="D54" s="24" t="s">
        <v>140</v>
      </c>
      <c r="E54" s="27" t="s">
        <v>45</v>
      </c>
      <c r="F54" s="25">
        <v>34000</v>
      </c>
      <c r="G54" s="22">
        <v>0</v>
      </c>
      <c r="H54" s="23">
        <v>975.8</v>
      </c>
      <c r="I54" s="22">
        <v>2414</v>
      </c>
      <c r="J54" s="22">
        <v>374</v>
      </c>
      <c r="K54" s="22">
        <v>1033.5999999999999</v>
      </c>
      <c r="L54" s="22">
        <v>2410.6</v>
      </c>
      <c r="M54" s="22">
        <v>0</v>
      </c>
      <c r="N54" s="20">
        <f t="shared" si="8"/>
        <v>7208</v>
      </c>
      <c r="O54" s="12">
        <f t="shared" si="10"/>
        <v>2009.3999999999999</v>
      </c>
      <c r="P54" s="20">
        <f t="shared" si="9"/>
        <v>5198.6000000000004</v>
      </c>
      <c r="Q54" s="42">
        <f t="shared" si="11"/>
        <v>31990.6</v>
      </c>
      <c r="R54" s="9"/>
      <c r="S54" s="9"/>
      <c r="T54" s="9"/>
      <c r="U54" s="9"/>
    </row>
    <row r="55" spans="1:21" s="5" customFormat="1" ht="16.5" customHeight="1" x14ac:dyDescent="0.2">
      <c r="A55" s="30">
        <v>34</v>
      </c>
      <c r="B55" s="24" t="s">
        <v>141</v>
      </c>
      <c r="C55" s="24" t="s">
        <v>34</v>
      </c>
      <c r="D55" s="24" t="s">
        <v>142</v>
      </c>
      <c r="E55" s="27" t="s">
        <v>45</v>
      </c>
      <c r="F55" s="25">
        <v>34000</v>
      </c>
      <c r="G55" s="22">
        <v>0</v>
      </c>
      <c r="H55" s="23">
        <v>975.8</v>
      </c>
      <c r="I55" s="22">
        <v>2414</v>
      </c>
      <c r="J55" s="22">
        <v>374</v>
      </c>
      <c r="K55" s="22">
        <v>1033.5999999999999</v>
      </c>
      <c r="L55" s="22">
        <v>2410.6</v>
      </c>
      <c r="M55" s="22">
        <v>0</v>
      </c>
      <c r="N55" s="20">
        <f t="shared" si="8"/>
        <v>7208</v>
      </c>
      <c r="O55" s="12">
        <f t="shared" si="10"/>
        <v>2009.3999999999999</v>
      </c>
      <c r="P55" s="20">
        <f t="shared" si="9"/>
        <v>5198.6000000000004</v>
      </c>
      <c r="Q55" s="42">
        <f t="shared" si="11"/>
        <v>31990.6</v>
      </c>
      <c r="R55" s="9"/>
      <c r="S55" s="9"/>
      <c r="T55" s="9"/>
      <c r="U55" s="9"/>
    </row>
    <row r="56" spans="1:21" s="5" customFormat="1" ht="16.5" customHeight="1" x14ac:dyDescent="0.2">
      <c r="A56" s="21">
        <v>35</v>
      </c>
      <c r="B56" s="24" t="s">
        <v>136</v>
      </c>
      <c r="C56" s="24" t="s">
        <v>34</v>
      </c>
      <c r="D56" s="24" t="s">
        <v>137</v>
      </c>
      <c r="E56" s="27" t="s">
        <v>45</v>
      </c>
      <c r="F56" s="25">
        <v>29000</v>
      </c>
      <c r="G56" s="22">
        <v>0</v>
      </c>
      <c r="H56" s="23">
        <v>832.3</v>
      </c>
      <c r="I56" s="22">
        <v>2059</v>
      </c>
      <c r="J56" s="22">
        <v>319</v>
      </c>
      <c r="K56" s="22">
        <v>881.6</v>
      </c>
      <c r="L56" s="22">
        <v>2056.1</v>
      </c>
      <c r="M56" s="22">
        <v>0</v>
      </c>
      <c r="N56" s="20">
        <f>SUM(H56:M56)</f>
        <v>6148</v>
      </c>
      <c r="O56" s="12">
        <f>G56+H56+K56+M56</f>
        <v>1713.9</v>
      </c>
      <c r="P56" s="20">
        <f>+I56+J56+L56</f>
        <v>4434.1000000000004</v>
      </c>
      <c r="Q56" s="42">
        <f>F56-O56</f>
        <v>27286.1</v>
      </c>
      <c r="R56" s="9"/>
      <c r="S56" s="9"/>
      <c r="T56" s="9"/>
      <c r="U56" s="9"/>
    </row>
    <row r="57" spans="1:21" s="5" customFormat="1" ht="16.5" customHeight="1" x14ac:dyDescent="0.2">
      <c r="A57" s="21">
        <v>36</v>
      </c>
      <c r="B57" s="24" t="s">
        <v>144</v>
      </c>
      <c r="C57" s="24" t="s">
        <v>34</v>
      </c>
      <c r="D57" s="24" t="s">
        <v>330</v>
      </c>
      <c r="E57" s="27" t="s">
        <v>45</v>
      </c>
      <c r="F57" s="25">
        <v>29000</v>
      </c>
      <c r="G57" s="22">
        <v>0</v>
      </c>
      <c r="H57" s="23">
        <v>832.3</v>
      </c>
      <c r="I57" s="22">
        <v>2059</v>
      </c>
      <c r="J57" s="22">
        <v>319</v>
      </c>
      <c r="K57" s="22">
        <v>881.6</v>
      </c>
      <c r="L57" s="22">
        <v>2056.1</v>
      </c>
      <c r="M57" s="22">
        <v>0</v>
      </c>
      <c r="N57" s="20">
        <f t="shared" si="8"/>
        <v>6148</v>
      </c>
      <c r="O57" s="12">
        <f t="shared" si="10"/>
        <v>1713.9</v>
      </c>
      <c r="P57" s="20">
        <f t="shared" si="9"/>
        <v>4434.1000000000004</v>
      </c>
      <c r="Q57" s="42">
        <f t="shared" si="11"/>
        <v>27286.1</v>
      </c>
      <c r="R57" s="9"/>
      <c r="S57" s="9"/>
      <c r="T57" s="9"/>
      <c r="U57" s="9"/>
    </row>
    <row r="58" spans="1:21" s="5" customFormat="1" ht="16.5" customHeight="1" x14ac:dyDescent="0.2">
      <c r="A58" s="30">
        <v>37</v>
      </c>
      <c r="B58" s="24" t="s">
        <v>145</v>
      </c>
      <c r="C58" s="24" t="s">
        <v>34</v>
      </c>
      <c r="D58" s="24" t="s">
        <v>146</v>
      </c>
      <c r="E58" s="27" t="s">
        <v>45</v>
      </c>
      <c r="F58" s="25">
        <v>29000</v>
      </c>
      <c r="G58" s="22">
        <v>0</v>
      </c>
      <c r="H58" s="23">
        <v>832.3</v>
      </c>
      <c r="I58" s="22">
        <v>2059</v>
      </c>
      <c r="J58" s="22">
        <v>319</v>
      </c>
      <c r="K58" s="22">
        <v>881.6</v>
      </c>
      <c r="L58" s="22">
        <v>2056.1</v>
      </c>
      <c r="M58" s="22">
        <v>0</v>
      </c>
      <c r="N58" s="20">
        <f t="shared" si="8"/>
        <v>6148</v>
      </c>
      <c r="O58" s="12">
        <f t="shared" si="10"/>
        <v>1713.9</v>
      </c>
      <c r="P58" s="20">
        <f t="shared" si="9"/>
        <v>4434.1000000000004</v>
      </c>
      <c r="Q58" s="42">
        <f t="shared" si="11"/>
        <v>27286.1</v>
      </c>
      <c r="R58" s="9"/>
      <c r="S58" s="9"/>
      <c r="T58" s="9"/>
      <c r="U58" s="9"/>
    </row>
    <row r="59" spans="1:21" s="5" customFormat="1" ht="16.5" customHeight="1" x14ac:dyDescent="0.2">
      <c r="A59" s="21">
        <v>38</v>
      </c>
      <c r="B59" s="24" t="s">
        <v>316</v>
      </c>
      <c r="C59" s="24" t="s">
        <v>34</v>
      </c>
      <c r="D59" s="24" t="s">
        <v>330</v>
      </c>
      <c r="E59" s="27" t="s">
        <v>45</v>
      </c>
      <c r="F59" s="25">
        <v>22666.67</v>
      </c>
      <c r="G59" s="22">
        <v>0</v>
      </c>
      <c r="H59" s="23">
        <v>650.53</v>
      </c>
      <c r="I59" s="22">
        <v>1609.33</v>
      </c>
      <c r="J59" s="22">
        <v>249.33</v>
      </c>
      <c r="K59" s="22">
        <v>689.07</v>
      </c>
      <c r="L59" s="22">
        <v>1607.07</v>
      </c>
      <c r="M59" s="22">
        <v>0</v>
      </c>
      <c r="N59" s="20">
        <f>SUM(H59:M59)</f>
        <v>4805.33</v>
      </c>
      <c r="O59" s="12">
        <f>G59+H59+K59+M59</f>
        <v>1339.6</v>
      </c>
      <c r="P59" s="20">
        <f>+I59+J59+L59</f>
        <v>3465.7299999999996</v>
      </c>
      <c r="Q59" s="42">
        <f>F59-O59</f>
        <v>21327.07</v>
      </c>
      <c r="R59" s="9"/>
      <c r="S59" s="9"/>
      <c r="T59" s="9"/>
      <c r="U59" s="9"/>
    </row>
    <row r="60" spans="1:21" s="5" customFormat="1" ht="16.5" customHeight="1" x14ac:dyDescent="0.2">
      <c r="A60" s="21">
        <v>39</v>
      </c>
      <c r="B60" s="31" t="s">
        <v>329</v>
      </c>
      <c r="C60" s="24" t="s">
        <v>34</v>
      </c>
      <c r="D60" s="24" t="s">
        <v>330</v>
      </c>
      <c r="E60" s="32" t="s">
        <v>45</v>
      </c>
      <c r="F60" s="33">
        <v>10200</v>
      </c>
      <c r="G60" s="34">
        <v>0</v>
      </c>
      <c r="H60" s="39">
        <v>292.74</v>
      </c>
      <c r="I60" s="34">
        <v>724.2</v>
      </c>
      <c r="J60" s="34">
        <v>112.2</v>
      </c>
      <c r="K60" s="34">
        <v>310.08</v>
      </c>
      <c r="L60" s="34">
        <v>723.18</v>
      </c>
      <c r="M60" s="34">
        <v>932.76</v>
      </c>
      <c r="N60" s="20">
        <f t="shared" si="8"/>
        <v>3095.16</v>
      </c>
      <c r="O60" s="12">
        <f>G60+H60+K60+M60</f>
        <v>1535.58</v>
      </c>
      <c r="P60" s="20">
        <f>+I60+J60+L60</f>
        <v>1559.58</v>
      </c>
      <c r="Q60" s="42">
        <f t="shared" si="11"/>
        <v>8664.42</v>
      </c>
      <c r="R60" s="9"/>
      <c r="S60" s="9"/>
      <c r="T60" s="9"/>
      <c r="U60" s="9"/>
    </row>
    <row r="61" spans="1:21" s="5" customFormat="1" ht="16.5" customHeight="1" thickBot="1" x14ac:dyDescent="0.25">
      <c r="A61" s="69" t="s">
        <v>328</v>
      </c>
      <c r="B61" s="70"/>
      <c r="C61" s="70"/>
      <c r="D61" s="70"/>
      <c r="E61" s="67"/>
      <c r="F61" s="58">
        <f t="shared" ref="F61:M61" si="12">SUM(F43:F60)</f>
        <v>851393.82000000007</v>
      </c>
      <c r="G61" s="58">
        <f t="shared" si="12"/>
        <v>51308.72</v>
      </c>
      <c r="H61" s="59">
        <f t="shared" si="12"/>
        <v>24434.999999999996</v>
      </c>
      <c r="I61" s="58">
        <f t="shared" si="12"/>
        <v>60448.95</v>
      </c>
      <c r="J61" s="58">
        <f t="shared" si="12"/>
        <v>6869.04</v>
      </c>
      <c r="K61" s="58">
        <f t="shared" si="12"/>
        <v>24252.01999999999</v>
      </c>
      <c r="L61" s="58">
        <f t="shared" si="12"/>
        <v>56561.459999999992</v>
      </c>
      <c r="M61" s="58">
        <f t="shared" si="12"/>
        <v>5596.56</v>
      </c>
      <c r="N61" s="60">
        <f>N43+N44+N45+N46+N47+N48+N49+N50+N51+N52+N53+N54+N55+N56+N57+N58+N59+N60</f>
        <v>178163.03</v>
      </c>
      <c r="O61" s="60">
        <f>SUM(O43:O60)</f>
        <v>105592.29999999997</v>
      </c>
      <c r="P61" s="60">
        <f>SUM(P43:P60)</f>
        <v>123879.45000000004</v>
      </c>
      <c r="Q61" s="61">
        <f>SUM(Q43:Q60)</f>
        <v>745801.51999999979</v>
      </c>
      <c r="R61" s="9"/>
      <c r="S61" s="9"/>
      <c r="T61" s="9"/>
      <c r="U61" s="9"/>
    </row>
    <row r="62" spans="1:21" s="5" customFormat="1" ht="22.5" customHeight="1" thickBot="1" x14ac:dyDescent="0.25">
      <c r="A62" s="71" t="s">
        <v>35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3"/>
      <c r="R62" s="9"/>
      <c r="S62" s="9"/>
      <c r="T62" s="9"/>
      <c r="U62" s="9"/>
    </row>
    <row r="63" spans="1:21" s="5" customFormat="1" ht="16.5" customHeight="1" x14ac:dyDescent="0.2">
      <c r="A63" s="30">
        <v>40</v>
      </c>
      <c r="B63" s="35" t="s">
        <v>74</v>
      </c>
      <c r="C63" s="35" t="s">
        <v>35</v>
      </c>
      <c r="D63" s="35" t="s">
        <v>75</v>
      </c>
      <c r="E63" s="36" t="s">
        <v>45</v>
      </c>
      <c r="F63" s="37">
        <v>131371.88</v>
      </c>
      <c r="G63" s="38">
        <v>19636.830000000002</v>
      </c>
      <c r="H63" s="40">
        <v>3770.37</v>
      </c>
      <c r="I63" s="38">
        <v>9327.4</v>
      </c>
      <c r="J63" s="38">
        <v>490.03</v>
      </c>
      <c r="K63" s="38">
        <v>3385.65</v>
      </c>
      <c r="L63" s="38">
        <v>7896.13</v>
      </c>
      <c r="M63" s="38">
        <v>0</v>
      </c>
      <c r="N63" s="12">
        <f t="shared" ref="N63:N78" si="13">SUM(H63:M63)</f>
        <v>24869.58</v>
      </c>
      <c r="O63" s="12">
        <f>G63+H63+K63+M63</f>
        <v>26792.850000000002</v>
      </c>
      <c r="P63" s="12">
        <f t="shared" ref="P63:P78" si="14">+I63+J63+L63</f>
        <v>17713.560000000001</v>
      </c>
      <c r="Q63" s="42">
        <f>F63-O63</f>
        <v>104579.03</v>
      </c>
      <c r="R63" s="9"/>
      <c r="S63" s="9"/>
      <c r="T63" s="9"/>
      <c r="U63" s="9"/>
    </row>
    <row r="64" spans="1:21" s="5" customFormat="1" ht="16.5" customHeight="1" x14ac:dyDescent="0.2">
      <c r="A64" s="21">
        <v>41</v>
      </c>
      <c r="B64" s="24" t="s">
        <v>76</v>
      </c>
      <c r="C64" s="24" t="s">
        <v>35</v>
      </c>
      <c r="D64" s="24" t="s">
        <v>77</v>
      </c>
      <c r="E64" s="27" t="s">
        <v>45</v>
      </c>
      <c r="F64" s="25">
        <v>80000</v>
      </c>
      <c r="G64" s="22">
        <v>7400.87</v>
      </c>
      <c r="H64" s="23">
        <v>2296</v>
      </c>
      <c r="I64" s="22">
        <v>5680</v>
      </c>
      <c r="J64" s="22">
        <v>490.03</v>
      </c>
      <c r="K64" s="22">
        <v>2432</v>
      </c>
      <c r="L64" s="22">
        <v>5672</v>
      </c>
      <c r="M64" s="22">
        <v>0</v>
      </c>
      <c r="N64" s="20">
        <f t="shared" si="13"/>
        <v>16570.03</v>
      </c>
      <c r="O64" s="12">
        <f t="shared" ref="O64:O78" si="15">G64+H64+K64+M64</f>
        <v>12128.869999999999</v>
      </c>
      <c r="P64" s="20">
        <f t="shared" si="14"/>
        <v>11842.029999999999</v>
      </c>
      <c r="Q64" s="42">
        <f t="shared" ref="Q64:Q78" si="16">F64-O64</f>
        <v>67871.13</v>
      </c>
      <c r="R64" s="9"/>
      <c r="S64" s="9"/>
      <c r="T64" s="9"/>
      <c r="U64" s="9"/>
    </row>
    <row r="65" spans="1:21" s="5" customFormat="1" ht="16.5" customHeight="1" x14ac:dyDescent="0.2">
      <c r="A65" s="30">
        <v>42</v>
      </c>
      <c r="B65" s="24" t="s">
        <v>80</v>
      </c>
      <c r="C65" s="24" t="s">
        <v>35</v>
      </c>
      <c r="D65" s="24" t="s">
        <v>81</v>
      </c>
      <c r="E65" s="27" t="s">
        <v>58</v>
      </c>
      <c r="F65" s="25">
        <v>52110</v>
      </c>
      <c r="G65" s="22">
        <v>2151.8000000000002</v>
      </c>
      <c r="H65" s="23">
        <v>1495.56</v>
      </c>
      <c r="I65" s="22">
        <v>3699.81</v>
      </c>
      <c r="J65" s="22">
        <v>490.03</v>
      </c>
      <c r="K65" s="22">
        <v>1584.14</v>
      </c>
      <c r="L65" s="22">
        <v>3694.6</v>
      </c>
      <c r="M65" s="22">
        <v>0</v>
      </c>
      <c r="N65" s="20">
        <f>SUM(H65:M65)</f>
        <v>10964.14</v>
      </c>
      <c r="O65" s="12">
        <f>G65+H65+K65+M65</f>
        <v>5231.5</v>
      </c>
      <c r="P65" s="20">
        <f>+I65+J65+L65</f>
        <v>7884.4400000000005</v>
      </c>
      <c r="Q65" s="42">
        <f>F65-O65</f>
        <v>46878.5</v>
      </c>
      <c r="R65" s="9"/>
      <c r="S65" s="9"/>
      <c r="T65" s="9"/>
      <c r="U65" s="9"/>
    </row>
    <row r="66" spans="1:21" s="5" customFormat="1" ht="16.5" customHeight="1" x14ac:dyDescent="0.2">
      <c r="A66" s="30">
        <v>43</v>
      </c>
      <c r="B66" s="24" t="s">
        <v>91</v>
      </c>
      <c r="C66" s="24" t="s">
        <v>35</v>
      </c>
      <c r="D66" s="24" t="s">
        <v>87</v>
      </c>
      <c r="E66" s="27" t="s">
        <v>58</v>
      </c>
      <c r="F66" s="25">
        <v>52110</v>
      </c>
      <c r="G66" s="22">
        <v>2151.8000000000002</v>
      </c>
      <c r="H66" s="23">
        <v>1495.56</v>
      </c>
      <c r="I66" s="22">
        <v>3699.81</v>
      </c>
      <c r="J66" s="22">
        <v>490.03</v>
      </c>
      <c r="K66" s="22">
        <v>1584.14</v>
      </c>
      <c r="L66" s="22">
        <v>3694.6</v>
      </c>
      <c r="M66" s="22">
        <v>0</v>
      </c>
      <c r="N66" s="20">
        <f>SUM(H66:M66)</f>
        <v>10964.14</v>
      </c>
      <c r="O66" s="12">
        <f>G66+H66+K66+M66</f>
        <v>5231.5</v>
      </c>
      <c r="P66" s="20">
        <f>+I66+J66+L66</f>
        <v>7884.4400000000005</v>
      </c>
      <c r="Q66" s="42">
        <f>F66-O66</f>
        <v>46878.5</v>
      </c>
      <c r="R66" s="9"/>
      <c r="S66" s="9"/>
      <c r="T66" s="9"/>
      <c r="U66" s="9"/>
    </row>
    <row r="67" spans="1:21" s="5" customFormat="1" ht="16.5" customHeight="1" x14ac:dyDescent="0.2">
      <c r="A67" s="21">
        <v>44</v>
      </c>
      <c r="B67" s="24" t="s">
        <v>78</v>
      </c>
      <c r="C67" s="24" t="s">
        <v>35</v>
      </c>
      <c r="D67" s="24" t="s">
        <v>79</v>
      </c>
      <c r="E67" s="27" t="s">
        <v>45</v>
      </c>
      <c r="F67" s="25">
        <v>50000</v>
      </c>
      <c r="G67" s="22">
        <v>1854</v>
      </c>
      <c r="H67" s="23">
        <v>1435</v>
      </c>
      <c r="I67" s="22">
        <v>3550</v>
      </c>
      <c r="J67" s="22">
        <v>490.03</v>
      </c>
      <c r="K67" s="22">
        <v>1520</v>
      </c>
      <c r="L67" s="22">
        <v>3545</v>
      </c>
      <c r="M67" s="22">
        <v>0</v>
      </c>
      <c r="N67" s="20">
        <f t="shared" si="13"/>
        <v>10540.029999999999</v>
      </c>
      <c r="O67" s="12">
        <f t="shared" si="15"/>
        <v>4809</v>
      </c>
      <c r="P67" s="20">
        <f t="shared" si="14"/>
        <v>7585.03</v>
      </c>
      <c r="Q67" s="42">
        <f t="shared" si="16"/>
        <v>45191</v>
      </c>
      <c r="R67" s="9"/>
      <c r="S67" s="9"/>
      <c r="T67" s="9"/>
      <c r="U67" s="9"/>
    </row>
    <row r="68" spans="1:21" s="5" customFormat="1" ht="16.5" customHeight="1" x14ac:dyDescent="0.2">
      <c r="A68" s="30">
        <v>45</v>
      </c>
      <c r="B68" s="24" t="s">
        <v>93</v>
      </c>
      <c r="C68" s="24" t="s">
        <v>35</v>
      </c>
      <c r="D68" s="24" t="s">
        <v>81</v>
      </c>
      <c r="E68" s="27" t="s">
        <v>45</v>
      </c>
      <c r="F68" s="25">
        <v>49630</v>
      </c>
      <c r="G68" s="22">
        <v>1801.78</v>
      </c>
      <c r="H68" s="23">
        <v>1424.38</v>
      </c>
      <c r="I68" s="22">
        <v>3523.73</v>
      </c>
      <c r="J68" s="22">
        <v>490.03</v>
      </c>
      <c r="K68" s="22">
        <v>1508.75</v>
      </c>
      <c r="L68" s="22">
        <v>3518.77</v>
      </c>
      <c r="M68" s="22">
        <v>0</v>
      </c>
      <c r="N68" s="20">
        <f>SUM(H68:M68)</f>
        <v>10465.66</v>
      </c>
      <c r="O68" s="12">
        <f>G68+H68+K68+M68</f>
        <v>4734.91</v>
      </c>
      <c r="P68" s="20">
        <f>+I68+J68+L68</f>
        <v>7532.5300000000007</v>
      </c>
      <c r="Q68" s="42">
        <f>F68-O68</f>
        <v>44895.09</v>
      </c>
      <c r="R68" s="9"/>
      <c r="S68" s="9"/>
      <c r="T68" s="9"/>
      <c r="U68" s="9"/>
    </row>
    <row r="69" spans="1:21" s="5" customFormat="1" ht="16.5" customHeight="1" x14ac:dyDescent="0.2">
      <c r="A69" s="30">
        <v>46</v>
      </c>
      <c r="B69" s="24" t="s">
        <v>84</v>
      </c>
      <c r="C69" s="24" t="s">
        <v>35</v>
      </c>
      <c r="D69" s="24" t="s">
        <v>81</v>
      </c>
      <c r="E69" s="27" t="s">
        <v>58</v>
      </c>
      <c r="F69" s="25">
        <v>49000</v>
      </c>
      <c r="G69" s="22">
        <v>1712.87</v>
      </c>
      <c r="H69" s="23">
        <v>1406.3</v>
      </c>
      <c r="I69" s="22">
        <v>3479</v>
      </c>
      <c r="J69" s="22">
        <v>490.03</v>
      </c>
      <c r="K69" s="22">
        <v>1489.6</v>
      </c>
      <c r="L69" s="22">
        <v>3474.1</v>
      </c>
      <c r="M69" s="22">
        <v>0</v>
      </c>
      <c r="N69" s="20">
        <f>SUM(H69:M69)</f>
        <v>10339.030000000001</v>
      </c>
      <c r="O69" s="12">
        <f>G69+H69+K69+M69</f>
        <v>4608.7700000000004</v>
      </c>
      <c r="P69" s="20">
        <f>+I69+J69+L69</f>
        <v>7443.1299999999992</v>
      </c>
      <c r="Q69" s="42">
        <f>F69-O69</f>
        <v>44391.229999999996</v>
      </c>
      <c r="R69" s="9"/>
      <c r="S69" s="9"/>
      <c r="T69" s="9"/>
      <c r="U69" s="9"/>
    </row>
    <row r="70" spans="1:21" s="5" customFormat="1" ht="16.5" customHeight="1" x14ac:dyDescent="0.2">
      <c r="A70" s="21">
        <v>47</v>
      </c>
      <c r="B70" s="24" t="s">
        <v>86</v>
      </c>
      <c r="C70" s="24" t="s">
        <v>35</v>
      </c>
      <c r="D70" s="24" t="s">
        <v>87</v>
      </c>
      <c r="E70" s="27" t="s">
        <v>45</v>
      </c>
      <c r="F70" s="25">
        <v>35000</v>
      </c>
      <c r="G70" s="22">
        <v>0</v>
      </c>
      <c r="H70" s="23">
        <v>1004.5</v>
      </c>
      <c r="I70" s="22">
        <v>2485</v>
      </c>
      <c r="J70" s="22">
        <v>385</v>
      </c>
      <c r="K70" s="22">
        <v>1064</v>
      </c>
      <c r="L70" s="22">
        <v>2481.5</v>
      </c>
      <c r="M70" s="22">
        <v>932.76</v>
      </c>
      <c r="N70" s="20">
        <f>SUM(H70:M70)</f>
        <v>8352.76</v>
      </c>
      <c r="O70" s="12">
        <f>G70+H70+K70+M70</f>
        <v>3001.26</v>
      </c>
      <c r="P70" s="20">
        <f>+I70+J70+L70</f>
        <v>5351.5</v>
      </c>
      <c r="Q70" s="42">
        <f>F70-O70</f>
        <v>31998.739999999998</v>
      </c>
      <c r="R70" s="9"/>
      <c r="S70" s="9"/>
      <c r="T70" s="9"/>
      <c r="U70" s="9"/>
    </row>
    <row r="71" spans="1:21" s="5" customFormat="1" ht="16.5" customHeight="1" x14ac:dyDescent="0.2">
      <c r="A71" s="30">
        <v>48</v>
      </c>
      <c r="B71" s="24" t="s">
        <v>89</v>
      </c>
      <c r="C71" s="24" t="s">
        <v>35</v>
      </c>
      <c r="D71" s="24" t="s">
        <v>90</v>
      </c>
      <c r="E71" s="27" t="s">
        <v>45</v>
      </c>
      <c r="F71" s="25">
        <v>30000</v>
      </c>
      <c r="G71" s="22">
        <v>0</v>
      </c>
      <c r="H71" s="23">
        <v>861</v>
      </c>
      <c r="I71" s="22">
        <v>2130</v>
      </c>
      <c r="J71" s="22">
        <v>330</v>
      </c>
      <c r="K71" s="22">
        <v>912</v>
      </c>
      <c r="L71" s="22">
        <v>2127</v>
      </c>
      <c r="M71" s="22">
        <v>0</v>
      </c>
      <c r="N71" s="20">
        <f>SUM(H71:M71)</f>
        <v>6360</v>
      </c>
      <c r="O71" s="12">
        <f>G71+H71+K71+M71</f>
        <v>1773</v>
      </c>
      <c r="P71" s="20">
        <f>+I71+J71+L71</f>
        <v>4587</v>
      </c>
      <c r="Q71" s="42">
        <f>F71-O71</f>
        <v>28227</v>
      </c>
      <c r="R71" s="9"/>
      <c r="S71" s="9"/>
      <c r="T71" s="9"/>
      <c r="U71" s="9"/>
    </row>
    <row r="72" spans="1:21" s="5" customFormat="1" ht="16.5" customHeight="1" x14ac:dyDescent="0.2">
      <c r="A72" s="30">
        <v>49</v>
      </c>
      <c r="B72" s="24" t="s">
        <v>94</v>
      </c>
      <c r="C72" s="24" t="s">
        <v>35</v>
      </c>
      <c r="D72" s="24" t="s">
        <v>95</v>
      </c>
      <c r="E72" s="27" t="s">
        <v>45</v>
      </c>
      <c r="F72" s="25">
        <v>28235.1</v>
      </c>
      <c r="G72" s="22">
        <v>0</v>
      </c>
      <c r="H72" s="23">
        <v>810.35</v>
      </c>
      <c r="I72" s="22">
        <v>2004.69</v>
      </c>
      <c r="J72" s="22">
        <v>310.58999999999997</v>
      </c>
      <c r="K72" s="22">
        <v>858.35</v>
      </c>
      <c r="L72" s="22">
        <v>2001.87</v>
      </c>
      <c r="M72" s="22">
        <v>932.76</v>
      </c>
      <c r="N72" s="20">
        <f>SUM(H72:M72)</f>
        <v>6918.6100000000006</v>
      </c>
      <c r="O72" s="12">
        <f>G72+H72+K72+M72</f>
        <v>2601.46</v>
      </c>
      <c r="P72" s="20">
        <f>+I72+J72+L72</f>
        <v>4317.1499999999996</v>
      </c>
      <c r="Q72" s="42">
        <f>F72-O72</f>
        <v>25633.64</v>
      </c>
      <c r="R72" s="9"/>
      <c r="S72" s="9"/>
      <c r="T72" s="9"/>
      <c r="U72" s="9"/>
    </row>
    <row r="73" spans="1:21" s="5" customFormat="1" ht="16.5" customHeight="1" x14ac:dyDescent="0.2">
      <c r="A73" s="21">
        <v>50</v>
      </c>
      <c r="B73" s="24" t="s">
        <v>82</v>
      </c>
      <c r="C73" s="24" t="s">
        <v>35</v>
      </c>
      <c r="D73" s="24" t="s">
        <v>83</v>
      </c>
      <c r="E73" s="27" t="s">
        <v>45</v>
      </c>
      <c r="F73" s="25">
        <v>27094.44</v>
      </c>
      <c r="G73" s="22">
        <v>0</v>
      </c>
      <c r="H73" s="23">
        <v>777.61</v>
      </c>
      <c r="I73" s="22">
        <v>1923.71</v>
      </c>
      <c r="J73" s="22">
        <v>298.04000000000002</v>
      </c>
      <c r="K73" s="22">
        <v>823.67</v>
      </c>
      <c r="L73" s="22">
        <v>1921</v>
      </c>
      <c r="M73" s="22">
        <v>932.76</v>
      </c>
      <c r="N73" s="20">
        <f t="shared" si="13"/>
        <v>6676.7900000000009</v>
      </c>
      <c r="O73" s="12">
        <f t="shared" si="15"/>
        <v>2534.04</v>
      </c>
      <c r="P73" s="20">
        <f t="shared" si="14"/>
        <v>4142.75</v>
      </c>
      <c r="Q73" s="42">
        <f t="shared" si="16"/>
        <v>24560.399999999998</v>
      </c>
      <c r="R73" s="9"/>
      <c r="S73" s="9"/>
      <c r="T73" s="9"/>
      <c r="U73" s="9"/>
    </row>
    <row r="74" spans="1:21" s="5" customFormat="1" ht="16.5" customHeight="1" x14ac:dyDescent="0.2">
      <c r="A74" s="30">
        <v>51</v>
      </c>
      <c r="B74" s="24" t="s">
        <v>92</v>
      </c>
      <c r="C74" s="24" t="s">
        <v>35</v>
      </c>
      <c r="D74" s="24" t="s">
        <v>83</v>
      </c>
      <c r="E74" s="27" t="s">
        <v>45</v>
      </c>
      <c r="F74" s="25">
        <v>27094.44</v>
      </c>
      <c r="G74" s="22">
        <v>0</v>
      </c>
      <c r="H74" s="23">
        <v>777.61</v>
      </c>
      <c r="I74" s="22">
        <v>1923.71</v>
      </c>
      <c r="J74" s="22">
        <v>298.04000000000002</v>
      </c>
      <c r="K74" s="22">
        <v>823.67</v>
      </c>
      <c r="L74" s="22">
        <v>1921</v>
      </c>
      <c r="M74" s="22">
        <v>1865.52</v>
      </c>
      <c r="N74" s="20">
        <f>SUM(H74:M74)</f>
        <v>7609.5500000000011</v>
      </c>
      <c r="O74" s="12">
        <f>G74+H74+K74+M74</f>
        <v>3466.8</v>
      </c>
      <c r="P74" s="20">
        <f>+I74+J74+L74</f>
        <v>4142.75</v>
      </c>
      <c r="Q74" s="42">
        <f>F74-O74</f>
        <v>23627.64</v>
      </c>
      <c r="R74" s="9"/>
      <c r="S74" s="9"/>
      <c r="T74" s="9"/>
      <c r="U74" s="9"/>
    </row>
    <row r="75" spans="1:21" s="5" customFormat="1" ht="16.5" customHeight="1" x14ac:dyDescent="0.2">
      <c r="A75" s="30">
        <v>52</v>
      </c>
      <c r="B75" s="31" t="s">
        <v>97</v>
      </c>
      <c r="C75" s="31" t="s">
        <v>35</v>
      </c>
      <c r="D75" s="31" t="s">
        <v>90</v>
      </c>
      <c r="E75" s="27" t="s">
        <v>45</v>
      </c>
      <c r="F75" s="33">
        <v>25000</v>
      </c>
      <c r="G75" s="34">
        <v>0</v>
      </c>
      <c r="H75" s="39">
        <v>717.5</v>
      </c>
      <c r="I75" s="34">
        <v>1775</v>
      </c>
      <c r="J75" s="34">
        <v>275</v>
      </c>
      <c r="K75" s="34">
        <v>760</v>
      </c>
      <c r="L75" s="34">
        <v>1772.5</v>
      </c>
      <c r="M75" s="34">
        <v>0</v>
      </c>
      <c r="N75" s="11">
        <f>SUM(H75:M75)</f>
        <v>5300</v>
      </c>
      <c r="O75" s="43">
        <f>G75+H75+K75+M75</f>
        <v>1477.5</v>
      </c>
      <c r="P75" s="11">
        <f>+I75+J75+L75</f>
        <v>3822.5</v>
      </c>
      <c r="Q75" s="42">
        <f>F75-O75</f>
        <v>23522.5</v>
      </c>
      <c r="R75" s="9"/>
      <c r="S75" s="9"/>
      <c r="T75" s="9"/>
      <c r="U75" s="9"/>
    </row>
    <row r="76" spans="1:21" s="5" customFormat="1" ht="16.5" customHeight="1" x14ac:dyDescent="0.2">
      <c r="A76" s="21">
        <v>53</v>
      </c>
      <c r="B76" s="24" t="s">
        <v>85</v>
      </c>
      <c r="C76" s="24" t="s">
        <v>35</v>
      </c>
      <c r="D76" s="24" t="s">
        <v>83</v>
      </c>
      <c r="E76" s="27" t="s">
        <v>45</v>
      </c>
      <c r="F76" s="25">
        <v>20000</v>
      </c>
      <c r="G76" s="22">
        <v>0</v>
      </c>
      <c r="H76" s="23">
        <v>574</v>
      </c>
      <c r="I76" s="22">
        <v>1420</v>
      </c>
      <c r="J76" s="22">
        <v>220</v>
      </c>
      <c r="K76" s="22">
        <v>608</v>
      </c>
      <c r="L76" s="22">
        <v>1418</v>
      </c>
      <c r="M76" s="22">
        <v>0</v>
      </c>
      <c r="N76" s="20">
        <f t="shared" si="13"/>
        <v>4240</v>
      </c>
      <c r="O76" s="12">
        <f t="shared" si="15"/>
        <v>1182</v>
      </c>
      <c r="P76" s="20">
        <f t="shared" si="14"/>
        <v>3058</v>
      </c>
      <c r="Q76" s="42">
        <f t="shared" si="16"/>
        <v>18818</v>
      </c>
      <c r="R76" s="9"/>
      <c r="S76" s="9"/>
      <c r="T76" s="9"/>
      <c r="U76" s="9"/>
    </row>
    <row r="77" spans="1:21" s="5" customFormat="1" ht="16.5" customHeight="1" x14ac:dyDescent="0.2">
      <c r="A77" s="30">
        <v>54</v>
      </c>
      <c r="B77" s="24" t="s">
        <v>88</v>
      </c>
      <c r="C77" s="24" t="s">
        <v>35</v>
      </c>
      <c r="D77" s="24" t="s">
        <v>83</v>
      </c>
      <c r="E77" s="27" t="s">
        <v>45</v>
      </c>
      <c r="F77" s="25">
        <v>20000</v>
      </c>
      <c r="G77" s="22">
        <v>0</v>
      </c>
      <c r="H77" s="23">
        <v>574</v>
      </c>
      <c r="I77" s="22">
        <v>1420</v>
      </c>
      <c r="J77" s="22">
        <v>220</v>
      </c>
      <c r="K77" s="22">
        <v>608</v>
      </c>
      <c r="L77" s="22">
        <v>1418</v>
      </c>
      <c r="M77" s="22">
        <v>0</v>
      </c>
      <c r="N77" s="20">
        <f t="shared" si="13"/>
        <v>4240</v>
      </c>
      <c r="O77" s="12">
        <f t="shared" si="15"/>
        <v>1182</v>
      </c>
      <c r="P77" s="20">
        <f t="shared" si="14"/>
        <v>3058</v>
      </c>
      <c r="Q77" s="42">
        <f t="shared" si="16"/>
        <v>18818</v>
      </c>
      <c r="R77" s="9"/>
      <c r="S77" s="9"/>
      <c r="T77" s="9"/>
      <c r="U77" s="9"/>
    </row>
    <row r="78" spans="1:21" s="5" customFormat="1" ht="16.5" customHeight="1" x14ac:dyDescent="0.2">
      <c r="A78" s="30">
        <v>55</v>
      </c>
      <c r="B78" s="24" t="s">
        <v>96</v>
      </c>
      <c r="C78" s="24" t="s">
        <v>35</v>
      </c>
      <c r="D78" s="24" t="s">
        <v>83</v>
      </c>
      <c r="E78" s="27" t="s">
        <v>45</v>
      </c>
      <c r="F78" s="25">
        <v>20000</v>
      </c>
      <c r="G78" s="22">
        <v>0</v>
      </c>
      <c r="H78" s="23">
        <v>574</v>
      </c>
      <c r="I78" s="22">
        <v>1420</v>
      </c>
      <c r="J78" s="22">
        <v>220</v>
      </c>
      <c r="K78" s="22">
        <v>608</v>
      </c>
      <c r="L78" s="22">
        <v>1418</v>
      </c>
      <c r="M78" s="22">
        <v>932.76</v>
      </c>
      <c r="N78" s="20">
        <f t="shared" si="13"/>
        <v>5172.76</v>
      </c>
      <c r="O78" s="12">
        <f t="shared" si="15"/>
        <v>2114.7600000000002</v>
      </c>
      <c r="P78" s="20">
        <f t="shared" si="14"/>
        <v>3058</v>
      </c>
      <c r="Q78" s="42">
        <f t="shared" si="16"/>
        <v>17885.239999999998</v>
      </c>
      <c r="R78" s="9"/>
      <c r="S78" s="9"/>
      <c r="T78" s="9"/>
      <c r="U78" s="9"/>
    </row>
    <row r="79" spans="1:21" s="5" customFormat="1" ht="16.5" customHeight="1" thickBot="1" x14ac:dyDescent="0.25">
      <c r="A79" s="69" t="s">
        <v>328</v>
      </c>
      <c r="B79" s="70"/>
      <c r="C79" s="70"/>
      <c r="D79" s="70"/>
      <c r="E79" s="50"/>
      <c r="F79" s="58">
        <f t="shared" ref="F79:M79" si="17">SUM(F63:F78)</f>
        <v>696645.85999999987</v>
      </c>
      <c r="G79" s="58">
        <f t="shared" si="17"/>
        <v>36709.950000000004</v>
      </c>
      <c r="H79" s="59">
        <f t="shared" si="17"/>
        <v>19993.739999999998</v>
      </c>
      <c r="I79" s="58">
        <f t="shared" si="17"/>
        <v>49461.86</v>
      </c>
      <c r="J79" s="58">
        <f t="shared" si="17"/>
        <v>5986.8799999999992</v>
      </c>
      <c r="K79" s="58">
        <f t="shared" si="17"/>
        <v>20569.969999999998</v>
      </c>
      <c r="L79" s="58">
        <f t="shared" si="17"/>
        <v>47974.07</v>
      </c>
      <c r="M79" s="58">
        <f t="shared" si="17"/>
        <v>5596.5599999999995</v>
      </c>
      <c r="N79" s="60">
        <f>N63+N64+N65+N66+N67+N68+N69+N70+N71+N72+N73+N74+N75+N76+N77+N78</f>
        <v>149583.08000000002</v>
      </c>
      <c r="O79" s="60">
        <f>SUM(O63:O78)</f>
        <v>82870.22</v>
      </c>
      <c r="P79" s="60">
        <f>SUM(P63:P78)</f>
        <v>103422.81</v>
      </c>
      <c r="Q79" s="61">
        <f>SUM(Q63:Q78)</f>
        <v>613775.64</v>
      </c>
      <c r="R79" s="9"/>
      <c r="S79" s="9"/>
      <c r="T79" s="9"/>
      <c r="U79" s="9"/>
    </row>
    <row r="80" spans="1:21" s="5" customFormat="1" ht="20.25" customHeight="1" thickBot="1" x14ac:dyDescent="0.25">
      <c r="A80" s="71" t="s">
        <v>36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3"/>
      <c r="R80" s="9"/>
      <c r="S80" s="9"/>
      <c r="T80" s="9"/>
      <c r="U80" s="9"/>
    </row>
    <row r="81" spans="1:21" s="5" customFormat="1" ht="16.5" customHeight="1" x14ac:dyDescent="0.2">
      <c r="A81" s="30">
        <v>56</v>
      </c>
      <c r="B81" s="35" t="s">
        <v>98</v>
      </c>
      <c r="C81" s="35" t="s">
        <v>36</v>
      </c>
      <c r="D81" s="35" t="s">
        <v>99</v>
      </c>
      <c r="E81" s="36" t="s">
        <v>45</v>
      </c>
      <c r="F81" s="37">
        <v>131371.88</v>
      </c>
      <c r="G81" s="38">
        <v>19636.830000000002</v>
      </c>
      <c r="H81" s="40">
        <v>3770.37</v>
      </c>
      <c r="I81" s="38">
        <v>9327.4</v>
      </c>
      <c r="J81" s="38">
        <v>490.03</v>
      </c>
      <c r="K81" s="38">
        <v>3385.65</v>
      </c>
      <c r="L81" s="38">
        <v>7896.13</v>
      </c>
      <c r="M81" s="38">
        <v>0</v>
      </c>
      <c r="N81" s="12">
        <f t="shared" ref="N81:N95" si="18">SUM(H81:M81)</f>
        <v>24869.58</v>
      </c>
      <c r="O81" s="12">
        <f>G81+H81+K81+M81</f>
        <v>26792.850000000002</v>
      </c>
      <c r="P81" s="12">
        <f t="shared" ref="P81:P95" si="19">+I81+J81+L81</f>
        <v>17713.560000000001</v>
      </c>
      <c r="Q81" s="42">
        <f>F81-O81</f>
        <v>104579.03</v>
      </c>
      <c r="R81" s="9"/>
      <c r="S81" s="9"/>
      <c r="T81" s="9"/>
      <c r="U81" s="9"/>
    </row>
    <row r="82" spans="1:21" s="5" customFormat="1" ht="16.5" customHeight="1" x14ac:dyDescent="0.2">
      <c r="A82" s="21">
        <v>57</v>
      </c>
      <c r="B82" s="24" t="s">
        <v>100</v>
      </c>
      <c r="C82" s="24" t="s">
        <v>36</v>
      </c>
      <c r="D82" s="24" t="s">
        <v>101</v>
      </c>
      <c r="E82" s="27" t="s">
        <v>58</v>
      </c>
      <c r="F82" s="25">
        <v>63190</v>
      </c>
      <c r="G82" s="22">
        <v>4086.97</v>
      </c>
      <c r="H82" s="23">
        <v>1813.55</v>
      </c>
      <c r="I82" s="22">
        <v>4486.49</v>
      </c>
      <c r="J82" s="22">
        <v>490.03</v>
      </c>
      <c r="K82" s="22">
        <v>1920.98</v>
      </c>
      <c r="L82" s="22">
        <v>4480.17</v>
      </c>
      <c r="M82" s="22">
        <v>0</v>
      </c>
      <c r="N82" s="20">
        <f t="shared" si="18"/>
        <v>13191.22</v>
      </c>
      <c r="O82" s="12">
        <f t="shared" ref="O82:O95" si="20">G82+H82+K82+M82</f>
        <v>7821.5</v>
      </c>
      <c r="P82" s="20">
        <f t="shared" si="19"/>
        <v>9456.6899999999987</v>
      </c>
      <c r="Q82" s="42">
        <f t="shared" ref="Q82:Q95" si="21">F82-O82</f>
        <v>55368.5</v>
      </c>
      <c r="R82" s="9"/>
      <c r="S82" s="9"/>
      <c r="T82" s="9"/>
      <c r="U82" s="9"/>
    </row>
    <row r="83" spans="1:21" s="5" customFormat="1" ht="16.5" customHeight="1" x14ac:dyDescent="0.2">
      <c r="A83" s="21">
        <v>58</v>
      </c>
      <c r="B83" s="24" t="s">
        <v>102</v>
      </c>
      <c r="C83" s="24" t="s">
        <v>36</v>
      </c>
      <c r="D83" s="24" t="s">
        <v>103</v>
      </c>
      <c r="E83" s="27" t="s">
        <v>58</v>
      </c>
      <c r="F83" s="25">
        <v>63190</v>
      </c>
      <c r="G83" s="22">
        <v>4086.97</v>
      </c>
      <c r="H83" s="23">
        <v>1813.55</v>
      </c>
      <c r="I83" s="22">
        <v>4486.49</v>
      </c>
      <c r="J83" s="22">
        <v>490.03</v>
      </c>
      <c r="K83" s="22">
        <v>1920.98</v>
      </c>
      <c r="L83" s="22">
        <v>4480.17</v>
      </c>
      <c r="M83" s="22">
        <v>0</v>
      </c>
      <c r="N83" s="20">
        <f t="shared" si="18"/>
        <v>13191.22</v>
      </c>
      <c r="O83" s="12">
        <f t="shared" si="20"/>
        <v>7821.5</v>
      </c>
      <c r="P83" s="20">
        <f t="shared" si="19"/>
        <v>9456.6899999999987</v>
      </c>
      <c r="Q83" s="42">
        <f t="shared" si="21"/>
        <v>55368.5</v>
      </c>
      <c r="R83" s="9"/>
      <c r="S83" s="9"/>
      <c r="T83" s="9"/>
      <c r="U83" s="9"/>
    </row>
    <row r="84" spans="1:21" s="5" customFormat="1" ht="16.5" customHeight="1" x14ac:dyDescent="0.2">
      <c r="A84" s="30">
        <v>59</v>
      </c>
      <c r="B84" s="24" t="s">
        <v>104</v>
      </c>
      <c r="C84" s="24" t="s">
        <v>36</v>
      </c>
      <c r="D84" s="24" t="s">
        <v>105</v>
      </c>
      <c r="E84" s="27" t="s">
        <v>45</v>
      </c>
      <c r="F84" s="25">
        <v>28950</v>
      </c>
      <c r="G84" s="22">
        <v>0</v>
      </c>
      <c r="H84" s="23">
        <v>830.87</v>
      </c>
      <c r="I84" s="22">
        <v>2055.4499999999998</v>
      </c>
      <c r="J84" s="22">
        <v>318.45</v>
      </c>
      <c r="K84" s="22">
        <v>880.08</v>
      </c>
      <c r="L84" s="22">
        <v>2052.56</v>
      </c>
      <c r="M84" s="22">
        <v>0</v>
      </c>
      <c r="N84" s="20">
        <f t="shared" si="18"/>
        <v>6137.41</v>
      </c>
      <c r="O84" s="12">
        <f t="shared" si="20"/>
        <v>1710.95</v>
      </c>
      <c r="P84" s="20">
        <f t="shared" si="19"/>
        <v>4426.4599999999991</v>
      </c>
      <c r="Q84" s="42">
        <f t="shared" si="21"/>
        <v>27239.05</v>
      </c>
      <c r="R84" s="9"/>
      <c r="S84" s="9"/>
      <c r="T84" s="9"/>
      <c r="U84" s="9"/>
    </row>
    <row r="85" spans="1:21" s="5" customFormat="1" ht="16.5" customHeight="1" x14ac:dyDescent="0.2">
      <c r="A85" s="30">
        <v>60</v>
      </c>
      <c r="B85" s="24" t="s">
        <v>174</v>
      </c>
      <c r="C85" s="24" t="s">
        <v>36</v>
      </c>
      <c r="D85" s="24" t="s">
        <v>334</v>
      </c>
      <c r="E85" s="27" t="s">
        <v>45</v>
      </c>
      <c r="F85" s="25">
        <v>25000</v>
      </c>
      <c r="G85" s="22">
        <v>0</v>
      </c>
      <c r="H85" s="23">
        <v>717.5</v>
      </c>
      <c r="I85" s="22">
        <v>1775</v>
      </c>
      <c r="J85" s="22">
        <v>275</v>
      </c>
      <c r="K85" s="22">
        <v>760</v>
      </c>
      <c r="L85" s="22">
        <v>1772.5</v>
      </c>
      <c r="M85" s="22">
        <v>0</v>
      </c>
      <c r="N85" s="20">
        <f>SUM(H85:M85)</f>
        <v>5300</v>
      </c>
      <c r="O85" s="12">
        <f>G85+H85+K85+M85</f>
        <v>1477.5</v>
      </c>
      <c r="P85" s="20">
        <f>+I85+J85+L85</f>
        <v>3822.5</v>
      </c>
      <c r="Q85" s="42">
        <f>F85-O85</f>
        <v>23522.5</v>
      </c>
      <c r="R85" s="9"/>
      <c r="S85" s="9"/>
      <c r="T85" s="9"/>
      <c r="U85" s="9"/>
    </row>
    <row r="86" spans="1:21" s="5" customFormat="1" ht="16.5" customHeight="1" x14ac:dyDescent="0.2">
      <c r="A86" s="21">
        <v>61</v>
      </c>
      <c r="B86" s="24" t="s">
        <v>113</v>
      </c>
      <c r="C86" s="24" t="s">
        <v>36</v>
      </c>
      <c r="D86" s="24" t="s">
        <v>111</v>
      </c>
      <c r="E86" s="27" t="s">
        <v>112</v>
      </c>
      <c r="F86" s="25">
        <v>23000</v>
      </c>
      <c r="G86" s="22">
        <v>0</v>
      </c>
      <c r="H86" s="23">
        <v>660.1</v>
      </c>
      <c r="I86" s="22">
        <v>1633</v>
      </c>
      <c r="J86" s="22">
        <v>253</v>
      </c>
      <c r="K86" s="22">
        <v>699.2</v>
      </c>
      <c r="L86" s="22">
        <v>1630.7</v>
      </c>
      <c r="M86" s="22">
        <v>932.76</v>
      </c>
      <c r="N86" s="20">
        <f>SUM(H86:M86)</f>
        <v>5808.76</v>
      </c>
      <c r="O86" s="12">
        <f>G86+H86+K86+M86</f>
        <v>2292.0600000000004</v>
      </c>
      <c r="P86" s="20">
        <f>+I86+J86+L86</f>
        <v>3516.7</v>
      </c>
      <c r="Q86" s="42">
        <f>F86-O86</f>
        <v>20707.939999999999</v>
      </c>
      <c r="R86" s="9"/>
      <c r="S86" s="9"/>
      <c r="T86" s="9"/>
      <c r="U86" s="9"/>
    </row>
    <row r="87" spans="1:21" s="5" customFormat="1" ht="16.5" customHeight="1" x14ac:dyDescent="0.2">
      <c r="A87" s="21">
        <v>62</v>
      </c>
      <c r="B87" s="24" t="s">
        <v>114</v>
      </c>
      <c r="C87" s="24" t="s">
        <v>36</v>
      </c>
      <c r="D87" s="24" t="s">
        <v>109</v>
      </c>
      <c r="E87" s="27" t="s">
        <v>45</v>
      </c>
      <c r="F87" s="25">
        <v>22500</v>
      </c>
      <c r="G87" s="22">
        <v>0</v>
      </c>
      <c r="H87" s="23">
        <v>645.75</v>
      </c>
      <c r="I87" s="22">
        <v>1597.5</v>
      </c>
      <c r="J87" s="22">
        <v>247.5</v>
      </c>
      <c r="K87" s="22">
        <v>684</v>
      </c>
      <c r="L87" s="22">
        <v>1595.25</v>
      </c>
      <c r="M87" s="22">
        <v>0</v>
      </c>
      <c r="N87" s="20">
        <f>SUM(H87:M87)</f>
        <v>4770</v>
      </c>
      <c r="O87" s="12">
        <f>G87+H87+K87+M87</f>
        <v>1329.75</v>
      </c>
      <c r="P87" s="20">
        <f>+I87+J87+L87</f>
        <v>3440.25</v>
      </c>
      <c r="Q87" s="42">
        <f>F87-O87</f>
        <v>21170.25</v>
      </c>
      <c r="R87" s="9"/>
      <c r="S87" s="9"/>
      <c r="T87" s="9"/>
      <c r="U87" s="9"/>
    </row>
    <row r="88" spans="1:21" s="5" customFormat="1" ht="16.5" customHeight="1" x14ac:dyDescent="0.2">
      <c r="A88" s="30">
        <v>63</v>
      </c>
      <c r="B88" s="24" t="s">
        <v>106</v>
      </c>
      <c r="C88" s="24" t="s">
        <v>36</v>
      </c>
      <c r="D88" s="24" t="s">
        <v>107</v>
      </c>
      <c r="E88" s="27" t="s">
        <v>45</v>
      </c>
      <c r="F88" s="25">
        <v>21000</v>
      </c>
      <c r="G88" s="22">
        <v>0</v>
      </c>
      <c r="H88" s="23">
        <v>602.70000000000005</v>
      </c>
      <c r="I88" s="22">
        <v>1491</v>
      </c>
      <c r="J88" s="22">
        <v>231</v>
      </c>
      <c r="K88" s="22">
        <v>638.4</v>
      </c>
      <c r="L88" s="22">
        <v>1488.9</v>
      </c>
      <c r="M88" s="22">
        <v>0</v>
      </c>
      <c r="N88" s="20">
        <f t="shared" si="18"/>
        <v>4452</v>
      </c>
      <c r="O88" s="12">
        <f t="shared" si="20"/>
        <v>1241.0999999999999</v>
      </c>
      <c r="P88" s="20">
        <f t="shared" si="19"/>
        <v>3210.9</v>
      </c>
      <c r="Q88" s="42">
        <f t="shared" si="21"/>
        <v>19758.900000000001</v>
      </c>
      <c r="R88" s="9"/>
      <c r="S88" s="9"/>
      <c r="T88" s="9"/>
      <c r="U88" s="9"/>
    </row>
    <row r="89" spans="1:21" s="5" customFormat="1" ht="16.5" customHeight="1" x14ac:dyDescent="0.2">
      <c r="A89" s="30">
        <v>64</v>
      </c>
      <c r="B89" s="24" t="s">
        <v>115</v>
      </c>
      <c r="C89" s="24" t="s">
        <v>36</v>
      </c>
      <c r="D89" s="24" t="s">
        <v>116</v>
      </c>
      <c r="E89" s="27" t="s">
        <v>112</v>
      </c>
      <c r="F89" s="25">
        <v>18000</v>
      </c>
      <c r="G89" s="22">
        <v>0</v>
      </c>
      <c r="H89" s="23">
        <v>516.6</v>
      </c>
      <c r="I89" s="22">
        <v>1278</v>
      </c>
      <c r="J89" s="22">
        <v>198</v>
      </c>
      <c r="K89" s="22">
        <v>547.20000000000005</v>
      </c>
      <c r="L89" s="22">
        <v>1276.2</v>
      </c>
      <c r="M89" s="22">
        <v>1865.52</v>
      </c>
      <c r="N89" s="20">
        <f>SUM(H89:M89)</f>
        <v>5681.52</v>
      </c>
      <c r="O89" s="12">
        <f>G89+H89+K89+M89</f>
        <v>2929.32</v>
      </c>
      <c r="P89" s="20">
        <f>+I89+J89+L89</f>
        <v>2752.2</v>
      </c>
      <c r="Q89" s="42">
        <f>F89-O89</f>
        <v>15070.68</v>
      </c>
      <c r="R89" s="9"/>
      <c r="S89" s="9"/>
      <c r="T89" s="9"/>
      <c r="U89" s="9"/>
    </row>
    <row r="90" spans="1:21" s="5" customFormat="1" ht="16.5" customHeight="1" x14ac:dyDescent="0.2">
      <c r="A90" s="21">
        <v>65</v>
      </c>
      <c r="B90" s="24" t="s">
        <v>108</v>
      </c>
      <c r="C90" s="24" t="s">
        <v>36</v>
      </c>
      <c r="D90" s="24" t="s">
        <v>109</v>
      </c>
      <c r="E90" s="27" t="s">
        <v>45</v>
      </c>
      <c r="F90" s="25">
        <v>18000</v>
      </c>
      <c r="G90" s="22">
        <v>0</v>
      </c>
      <c r="H90" s="23">
        <v>516.6</v>
      </c>
      <c r="I90" s="22">
        <v>1278</v>
      </c>
      <c r="J90" s="22">
        <v>198</v>
      </c>
      <c r="K90" s="22">
        <v>547.20000000000005</v>
      </c>
      <c r="L90" s="22">
        <v>1276.2</v>
      </c>
      <c r="M90" s="22">
        <v>1865.52</v>
      </c>
      <c r="N90" s="20">
        <f t="shared" si="18"/>
        <v>5681.52</v>
      </c>
      <c r="O90" s="12">
        <f t="shared" si="20"/>
        <v>2929.32</v>
      </c>
      <c r="P90" s="20">
        <f t="shared" si="19"/>
        <v>2752.2</v>
      </c>
      <c r="Q90" s="42">
        <f t="shared" si="21"/>
        <v>15070.68</v>
      </c>
      <c r="R90" s="9"/>
      <c r="S90" s="9"/>
      <c r="T90" s="9"/>
      <c r="U90" s="9"/>
    </row>
    <row r="91" spans="1:21" s="5" customFormat="1" ht="16.5" customHeight="1" x14ac:dyDescent="0.2">
      <c r="A91" s="21">
        <v>66</v>
      </c>
      <c r="B91" s="24" t="s">
        <v>110</v>
      </c>
      <c r="C91" s="24" t="s">
        <v>36</v>
      </c>
      <c r="D91" s="24" t="s">
        <v>111</v>
      </c>
      <c r="E91" s="27" t="s">
        <v>112</v>
      </c>
      <c r="F91" s="25">
        <v>17000</v>
      </c>
      <c r="G91" s="22">
        <v>0</v>
      </c>
      <c r="H91" s="23">
        <v>487.9</v>
      </c>
      <c r="I91" s="22">
        <v>1207</v>
      </c>
      <c r="J91" s="22">
        <v>187</v>
      </c>
      <c r="K91" s="22">
        <v>516.79999999999995</v>
      </c>
      <c r="L91" s="22">
        <v>1205.3</v>
      </c>
      <c r="M91" s="22">
        <v>0</v>
      </c>
      <c r="N91" s="20">
        <f t="shared" si="18"/>
        <v>3604</v>
      </c>
      <c r="O91" s="12">
        <f t="shared" si="20"/>
        <v>1004.6999999999999</v>
      </c>
      <c r="P91" s="20">
        <f t="shared" si="19"/>
        <v>2599.3000000000002</v>
      </c>
      <c r="Q91" s="42">
        <f t="shared" si="21"/>
        <v>15995.3</v>
      </c>
      <c r="R91" s="9"/>
      <c r="S91" s="9"/>
      <c r="T91" s="9"/>
      <c r="U91" s="9"/>
    </row>
    <row r="92" spans="1:21" s="5" customFormat="1" ht="16.5" customHeight="1" x14ac:dyDescent="0.2">
      <c r="A92" s="30">
        <v>67</v>
      </c>
      <c r="B92" s="24" t="s">
        <v>119</v>
      </c>
      <c r="C92" s="24" t="s">
        <v>36</v>
      </c>
      <c r="D92" s="24" t="s">
        <v>116</v>
      </c>
      <c r="E92" s="27" t="s">
        <v>112</v>
      </c>
      <c r="F92" s="25">
        <v>16000</v>
      </c>
      <c r="G92" s="22">
        <v>0</v>
      </c>
      <c r="H92" s="23">
        <v>459.2</v>
      </c>
      <c r="I92" s="22">
        <v>1136</v>
      </c>
      <c r="J92" s="22">
        <v>176</v>
      </c>
      <c r="K92" s="22">
        <v>486.4</v>
      </c>
      <c r="L92" s="22">
        <v>1134.4000000000001</v>
      </c>
      <c r="M92" s="22">
        <v>0</v>
      </c>
      <c r="N92" s="20">
        <f>SUM(H92:M92)</f>
        <v>3392</v>
      </c>
      <c r="O92" s="12">
        <f>G92+H92+K92+M92</f>
        <v>945.59999999999991</v>
      </c>
      <c r="P92" s="20">
        <f>+I92+J92+L92</f>
        <v>2446.4</v>
      </c>
      <c r="Q92" s="42">
        <f>F92-O92</f>
        <v>15054.4</v>
      </c>
      <c r="R92" s="9"/>
      <c r="S92" s="9"/>
      <c r="T92" s="9"/>
      <c r="U92" s="9"/>
    </row>
    <row r="93" spans="1:21" s="5" customFormat="1" ht="16.5" customHeight="1" x14ac:dyDescent="0.2">
      <c r="A93" s="30">
        <v>68</v>
      </c>
      <c r="B93" s="24" t="s">
        <v>120</v>
      </c>
      <c r="C93" s="24" t="s">
        <v>36</v>
      </c>
      <c r="D93" s="24" t="s">
        <v>118</v>
      </c>
      <c r="E93" s="27" t="s">
        <v>112</v>
      </c>
      <c r="F93" s="25">
        <v>15317.54</v>
      </c>
      <c r="G93" s="22">
        <v>0</v>
      </c>
      <c r="H93" s="23">
        <v>439.61</v>
      </c>
      <c r="I93" s="22">
        <v>1087.55</v>
      </c>
      <c r="J93" s="22">
        <v>168.49</v>
      </c>
      <c r="K93" s="22">
        <v>465.65</v>
      </c>
      <c r="L93" s="22">
        <v>1086.01</v>
      </c>
      <c r="M93" s="22">
        <v>0</v>
      </c>
      <c r="N93" s="20">
        <f>SUM(H93:M93)</f>
        <v>3247.3099999999995</v>
      </c>
      <c r="O93" s="12">
        <f>G93+H93+K93+M93</f>
        <v>905.26</v>
      </c>
      <c r="P93" s="20">
        <f>+I93+J93+L93</f>
        <v>2342.0500000000002</v>
      </c>
      <c r="Q93" s="42">
        <f>F93-O93</f>
        <v>14412.28</v>
      </c>
      <c r="R93" s="9"/>
      <c r="S93" s="9"/>
      <c r="T93" s="9"/>
      <c r="U93" s="9"/>
    </row>
    <row r="94" spans="1:21" s="5" customFormat="1" ht="16.5" customHeight="1" x14ac:dyDescent="0.2">
      <c r="A94" s="21">
        <v>69</v>
      </c>
      <c r="B94" s="24" t="s">
        <v>117</v>
      </c>
      <c r="C94" s="24" t="s">
        <v>36</v>
      </c>
      <c r="D94" s="24" t="s">
        <v>118</v>
      </c>
      <c r="E94" s="27" t="s">
        <v>112</v>
      </c>
      <c r="F94" s="25">
        <v>11200</v>
      </c>
      <c r="G94" s="22">
        <v>0</v>
      </c>
      <c r="H94" s="23">
        <v>321.44</v>
      </c>
      <c r="I94" s="22">
        <v>795.2</v>
      </c>
      <c r="J94" s="22">
        <v>123.2</v>
      </c>
      <c r="K94" s="22">
        <v>340.48</v>
      </c>
      <c r="L94" s="22">
        <v>794.08</v>
      </c>
      <c r="M94" s="22">
        <v>0</v>
      </c>
      <c r="N94" s="20">
        <f t="shared" si="18"/>
        <v>2374.4</v>
      </c>
      <c r="O94" s="12">
        <f t="shared" si="20"/>
        <v>661.92000000000007</v>
      </c>
      <c r="P94" s="20">
        <f t="shared" si="19"/>
        <v>1712.48</v>
      </c>
      <c r="Q94" s="42">
        <f t="shared" si="21"/>
        <v>10538.08</v>
      </c>
      <c r="R94" s="9"/>
      <c r="S94" s="9"/>
      <c r="T94" s="9"/>
      <c r="U94" s="9"/>
    </row>
    <row r="95" spans="1:21" s="5" customFormat="1" ht="16.5" customHeight="1" x14ac:dyDescent="0.2">
      <c r="A95" s="21">
        <v>70</v>
      </c>
      <c r="B95" s="31" t="s">
        <v>121</v>
      </c>
      <c r="C95" s="31" t="s">
        <v>36</v>
      </c>
      <c r="D95" s="31" t="s">
        <v>118</v>
      </c>
      <c r="E95" s="27" t="s">
        <v>112</v>
      </c>
      <c r="F95" s="33">
        <v>11200</v>
      </c>
      <c r="G95" s="34">
        <v>0</v>
      </c>
      <c r="H95" s="39">
        <v>321.44</v>
      </c>
      <c r="I95" s="34">
        <v>795.2</v>
      </c>
      <c r="J95" s="34">
        <v>123.2</v>
      </c>
      <c r="K95" s="34">
        <v>340.48</v>
      </c>
      <c r="L95" s="34">
        <v>794.08</v>
      </c>
      <c r="M95" s="34">
        <v>0</v>
      </c>
      <c r="N95" s="11">
        <f t="shared" si="18"/>
        <v>2374.4</v>
      </c>
      <c r="O95" s="43">
        <f t="shared" si="20"/>
        <v>661.92000000000007</v>
      </c>
      <c r="P95" s="11">
        <f t="shared" si="19"/>
        <v>1712.48</v>
      </c>
      <c r="Q95" s="42">
        <f t="shared" si="21"/>
        <v>10538.08</v>
      </c>
      <c r="R95" s="9"/>
      <c r="S95" s="9"/>
      <c r="T95" s="9"/>
      <c r="U95" s="9"/>
    </row>
    <row r="96" spans="1:21" s="5" customFormat="1" ht="16.5" customHeight="1" thickBot="1" x14ac:dyDescent="0.25">
      <c r="A96" s="81" t="s">
        <v>328</v>
      </c>
      <c r="B96" s="82"/>
      <c r="C96" s="82"/>
      <c r="D96" s="82"/>
      <c r="E96" s="45"/>
      <c r="F96" s="58">
        <f t="shared" ref="F96:M96" si="22">SUM(F81:F95)</f>
        <v>484919.42</v>
      </c>
      <c r="G96" s="58">
        <f t="shared" si="22"/>
        <v>27810.770000000004</v>
      </c>
      <c r="H96" s="59">
        <f t="shared" si="22"/>
        <v>13917.180000000004</v>
      </c>
      <c r="I96" s="58">
        <f t="shared" si="22"/>
        <v>34429.279999999992</v>
      </c>
      <c r="J96" s="58">
        <f t="shared" si="22"/>
        <v>3968.9299999999994</v>
      </c>
      <c r="K96" s="58">
        <f t="shared" si="22"/>
        <v>14133.5</v>
      </c>
      <c r="L96" s="58">
        <f t="shared" si="22"/>
        <v>32962.650000000009</v>
      </c>
      <c r="M96" s="58">
        <f t="shared" si="22"/>
        <v>4663.7999999999993</v>
      </c>
      <c r="N96" s="60">
        <f>N81+N82+N83+N84+N85+N86+N87+N88+N89+N90+N91+N92+N93+N94+N95</f>
        <v>104075.34</v>
      </c>
      <c r="O96" s="60">
        <f>SUM(O81:O95)</f>
        <v>60525.249999999993</v>
      </c>
      <c r="P96" s="60">
        <f>SUM(P81:P95)</f>
        <v>71360.859999999986</v>
      </c>
      <c r="Q96" s="61">
        <f>SUM(Q81:Q95)</f>
        <v>424394.17000000004</v>
      </c>
      <c r="R96" s="9"/>
      <c r="S96" s="9"/>
      <c r="T96" s="9"/>
      <c r="U96" s="9"/>
    </row>
    <row r="97" spans="1:21" s="5" customFormat="1" ht="23.25" customHeight="1" thickBot="1" x14ac:dyDescent="0.25">
      <c r="A97" s="71" t="s">
        <v>37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3"/>
      <c r="R97" s="9"/>
      <c r="S97" s="9"/>
      <c r="T97" s="9"/>
      <c r="U97" s="9"/>
    </row>
    <row r="98" spans="1:21" s="5" customFormat="1" ht="16.5" customHeight="1" x14ac:dyDescent="0.2">
      <c r="A98" s="30">
        <v>71</v>
      </c>
      <c r="B98" s="35" t="s">
        <v>150</v>
      </c>
      <c r="C98" s="35" t="s">
        <v>37</v>
      </c>
      <c r="D98" s="35" t="s">
        <v>151</v>
      </c>
      <c r="E98" s="36" t="s">
        <v>45</v>
      </c>
      <c r="F98" s="37">
        <v>99350</v>
      </c>
      <c r="G98" s="38">
        <v>11486.09</v>
      </c>
      <c r="H98" s="40">
        <v>2851.35</v>
      </c>
      <c r="I98" s="38">
        <v>7053.85</v>
      </c>
      <c r="J98" s="38">
        <v>490.03</v>
      </c>
      <c r="K98" s="38">
        <v>3020.24</v>
      </c>
      <c r="L98" s="38">
        <v>7043.92</v>
      </c>
      <c r="M98" s="38">
        <v>1865.52</v>
      </c>
      <c r="N98" s="12">
        <f t="shared" ref="N98:N129" si="23">SUM(H98:M98)</f>
        <v>22324.91</v>
      </c>
      <c r="O98" s="12">
        <f>G98+H98+K98+M98</f>
        <v>19223.2</v>
      </c>
      <c r="P98" s="12">
        <f t="shared" ref="P98:P129" si="24">+I98+J98+L98</f>
        <v>14587.8</v>
      </c>
      <c r="Q98" s="42">
        <f>F98-O98</f>
        <v>80126.8</v>
      </c>
      <c r="R98" s="9"/>
      <c r="S98" s="9"/>
      <c r="T98" s="9"/>
      <c r="U98" s="9"/>
    </row>
    <row r="99" spans="1:21" s="5" customFormat="1" ht="16.5" customHeight="1" x14ac:dyDescent="0.2">
      <c r="A99" s="21">
        <v>72</v>
      </c>
      <c r="B99" s="24" t="s">
        <v>152</v>
      </c>
      <c r="C99" s="24" t="s">
        <v>37</v>
      </c>
      <c r="D99" s="24" t="s">
        <v>153</v>
      </c>
      <c r="E99" s="27" t="s">
        <v>45</v>
      </c>
      <c r="F99" s="25">
        <v>60809.5</v>
      </c>
      <c r="G99" s="22">
        <v>3452.46</v>
      </c>
      <c r="H99" s="23">
        <v>1745.23</v>
      </c>
      <c r="I99" s="22">
        <v>4317.47</v>
      </c>
      <c r="J99" s="22">
        <v>490.03</v>
      </c>
      <c r="K99" s="22">
        <v>1848.61</v>
      </c>
      <c r="L99" s="22">
        <v>4311.3900000000003</v>
      </c>
      <c r="M99" s="22">
        <v>932.76</v>
      </c>
      <c r="N99" s="20">
        <f t="shared" si="23"/>
        <v>13645.49</v>
      </c>
      <c r="O99" s="12">
        <f t="shared" ref="O99:O129" si="25">G99+H99+K99+M99</f>
        <v>7979.06</v>
      </c>
      <c r="P99" s="20">
        <f t="shared" si="24"/>
        <v>9118.89</v>
      </c>
      <c r="Q99" s="42">
        <f t="shared" ref="Q99:Q129" si="26">F99-O99</f>
        <v>52830.44</v>
      </c>
      <c r="R99" s="9"/>
      <c r="S99" s="9"/>
      <c r="T99" s="9"/>
      <c r="U99" s="9"/>
    </row>
    <row r="100" spans="1:21" s="5" customFormat="1" ht="16.5" customHeight="1" x14ac:dyDescent="0.2">
      <c r="A100" s="30">
        <v>73</v>
      </c>
      <c r="B100" s="24" t="s">
        <v>156</v>
      </c>
      <c r="C100" s="24" t="s">
        <v>37</v>
      </c>
      <c r="D100" s="24" t="s">
        <v>157</v>
      </c>
      <c r="E100" s="27" t="s">
        <v>45</v>
      </c>
      <c r="F100" s="25">
        <v>74655</v>
      </c>
      <c r="G100" s="22">
        <v>6057.9</v>
      </c>
      <c r="H100" s="23">
        <v>2142.6</v>
      </c>
      <c r="I100" s="22">
        <v>5300.51</v>
      </c>
      <c r="J100" s="22">
        <v>490.03</v>
      </c>
      <c r="K100" s="22">
        <v>2269.5100000000002</v>
      </c>
      <c r="L100" s="22">
        <v>5293.04</v>
      </c>
      <c r="M100" s="22">
        <v>932.76</v>
      </c>
      <c r="N100" s="20">
        <f t="shared" si="23"/>
        <v>16428.45</v>
      </c>
      <c r="O100" s="12">
        <f t="shared" si="25"/>
        <v>11402.77</v>
      </c>
      <c r="P100" s="20">
        <f t="shared" si="24"/>
        <v>11083.58</v>
      </c>
      <c r="Q100" s="42">
        <f t="shared" si="26"/>
        <v>63252.229999999996</v>
      </c>
      <c r="R100" s="9"/>
      <c r="S100" s="9"/>
      <c r="T100" s="9"/>
      <c r="U100" s="9"/>
    </row>
    <row r="101" spans="1:21" s="5" customFormat="1" ht="16.5" customHeight="1" x14ac:dyDescent="0.2">
      <c r="A101" s="30">
        <v>74</v>
      </c>
      <c r="B101" s="24" t="s">
        <v>158</v>
      </c>
      <c r="C101" s="24" t="s">
        <v>37</v>
      </c>
      <c r="D101" s="24" t="s">
        <v>159</v>
      </c>
      <c r="E101" s="27" t="s">
        <v>45</v>
      </c>
      <c r="F101" s="25">
        <v>70794.38</v>
      </c>
      <c r="G101" s="22">
        <v>5144.8599999999997</v>
      </c>
      <c r="H101" s="23">
        <v>2031.8</v>
      </c>
      <c r="I101" s="22">
        <v>5026.3999999999996</v>
      </c>
      <c r="J101" s="22">
        <v>490.03</v>
      </c>
      <c r="K101" s="22">
        <v>2152.15</v>
      </c>
      <c r="L101" s="22">
        <v>5019.32</v>
      </c>
      <c r="M101" s="22">
        <v>1865.52</v>
      </c>
      <c r="N101" s="20">
        <f t="shared" si="23"/>
        <v>16585.219999999998</v>
      </c>
      <c r="O101" s="12">
        <f t="shared" si="25"/>
        <v>11194.33</v>
      </c>
      <c r="P101" s="20">
        <f t="shared" si="24"/>
        <v>10535.75</v>
      </c>
      <c r="Q101" s="42">
        <f t="shared" si="26"/>
        <v>59600.05</v>
      </c>
      <c r="R101" s="9"/>
      <c r="S101" s="9"/>
      <c r="T101" s="9"/>
      <c r="U101" s="9"/>
    </row>
    <row r="102" spans="1:21" s="5" customFormat="1" ht="16.5" customHeight="1" x14ac:dyDescent="0.2">
      <c r="A102" s="21">
        <v>75</v>
      </c>
      <c r="B102" s="24" t="s">
        <v>160</v>
      </c>
      <c r="C102" s="24" t="s">
        <v>37</v>
      </c>
      <c r="D102" s="24" t="s">
        <v>153</v>
      </c>
      <c r="E102" s="27" t="s">
        <v>45</v>
      </c>
      <c r="F102" s="25">
        <v>53162.25</v>
      </c>
      <c r="G102" s="22">
        <v>1880.56</v>
      </c>
      <c r="H102" s="23">
        <v>1525.76</v>
      </c>
      <c r="I102" s="22">
        <v>3774.52</v>
      </c>
      <c r="J102" s="22">
        <v>490.03</v>
      </c>
      <c r="K102" s="22">
        <v>1616.13</v>
      </c>
      <c r="L102" s="22">
        <v>3769.2</v>
      </c>
      <c r="M102" s="22">
        <v>2798.28</v>
      </c>
      <c r="N102" s="20">
        <f t="shared" si="23"/>
        <v>13973.92</v>
      </c>
      <c r="O102" s="12">
        <f t="shared" si="25"/>
        <v>7820.73</v>
      </c>
      <c r="P102" s="20">
        <f t="shared" si="24"/>
        <v>8033.75</v>
      </c>
      <c r="Q102" s="42">
        <f t="shared" si="26"/>
        <v>45341.520000000004</v>
      </c>
      <c r="R102" s="9"/>
      <c r="S102" s="9"/>
      <c r="T102" s="9"/>
      <c r="U102" s="9"/>
    </row>
    <row r="103" spans="1:21" s="5" customFormat="1" ht="16.5" customHeight="1" x14ac:dyDescent="0.2">
      <c r="A103" s="30">
        <v>76</v>
      </c>
      <c r="B103" s="24" t="s">
        <v>179</v>
      </c>
      <c r="C103" s="24" t="s">
        <v>37</v>
      </c>
      <c r="D103" s="24" t="s">
        <v>168</v>
      </c>
      <c r="E103" s="27" t="s">
        <v>45</v>
      </c>
      <c r="F103" s="25">
        <v>50634.66</v>
      </c>
      <c r="G103" s="22">
        <v>1943.57</v>
      </c>
      <c r="H103" s="23">
        <v>1453.21</v>
      </c>
      <c r="I103" s="22">
        <v>3595.06</v>
      </c>
      <c r="J103" s="22">
        <v>490.03</v>
      </c>
      <c r="K103" s="22">
        <v>1539.29</v>
      </c>
      <c r="L103" s="22">
        <v>3590</v>
      </c>
      <c r="M103" s="22">
        <v>0</v>
      </c>
      <c r="N103" s="20">
        <f t="shared" ref="N103:N113" si="27">SUM(H103:M103)</f>
        <v>10667.59</v>
      </c>
      <c r="O103" s="12">
        <f t="shared" ref="O103:O113" si="28">G103+H103+K103+M103</f>
        <v>4936.07</v>
      </c>
      <c r="P103" s="20">
        <f t="shared" ref="P103:P113" si="29">+I103+J103+L103</f>
        <v>7675.09</v>
      </c>
      <c r="Q103" s="42">
        <f t="shared" ref="Q103:Q113" si="30">F103-O103</f>
        <v>45698.590000000004</v>
      </c>
      <c r="R103" s="9"/>
      <c r="S103" s="9"/>
      <c r="T103" s="9"/>
      <c r="U103" s="9"/>
    </row>
    <row r="104" spans="1:21" s="5" customFormat="1" ht="16.5" customHeight="1" x14ac:dyDescent="0.2">
      <c r="A104" s="30">
        <v>77</v>
      </c>
      <c r="B104" s="24" t="s">
        <v>154</v>
      </c>
      <c r="C104" s="24" t="s">
        <v>37</v>
      </c>
      <c r="D104" s="24" t="s">
        <v>155</v>
      </c>
      <c r="E104" s="27" t="s">
        <v>58</v>
      </c>
      <c r="F104" s="25">
        <v>40000</v>
      </c>
      <c r="G104" s="22">
        <v>442.65</v>
      </c>
      <c r="H104" s="23">
        <v>1148</v>
      </c>
      <c r="I104" s="22">
        <v>2840</v>
      </c>
      <c r="J104" s="22">
        <v>440</v>
      </c>
      <c r="K104" s="22">
        <v>1216</v>
      </c>
      <c r="L104" s="22">
        <v>2836</v>
      </c>
      <c r="M104" s="22">
        <v>0</v>
      </c>
      <c r="N104" s="20">
        <f t="shared" si="27"/>
        <v>8480</v>
      </c>
      <c r="O104" s="12">
        <f t="shared" si="28"/>
        <v>2806.65</v>
      </c>
      <c r="P104" s="20">
        <f t="shared" si="29"/>
        <v>6116</v>
      </c>
      <c r="Q104" s="42">
        <f t="shared" si="30"/>
        <v>37193.35</v>
      </c>
      <c r="R104" s="9"/>
      <c r="S104" s="9"/>
      <c r="T104" s="9"/>
      <c r="U104" s="9"/>
    </row>
    <row r="105" spans="1:21" s="5" customFormat="1" ht="16.5" customHeight="1" x14ac:dyDescent="0.2">
      <c r="A105" s="21">
        <v>78</v>
      </c>
      <c r="B105" s="24" t="s">
        <v>186</v>
      </c>
      <c r="C105" s="24" t="s">
        <v>37</v>
      </c>
      <c r="D105" s="24" t="s">
        <v>168</v>
      </c>
      <c r="E105" s="27" t="s">
        <v>45</v>
      </c>
      <c r="F105" s="25">
        <v>41065.61</v>
      </c>
      <c r="G105" s="22">
        <v>593.04999999999995</v>
      </c>
      <c r="H105" s="23">
        <v>1178.58</v>
      </c>
      <c r="I105" s="22">
        <v>2915.66</v>
      </c>
      <c r="J105" s="22">
        <v>451.72</v>
      </c>
      <c r="K105" s="22">
        <v>1248.3900000000001</v>
      </c>
      <c r="L105" s="22">
        <v>2911.55</v>
      </c>
      <c r="M105" s="22">
        <v>0</v>
      </c>
      <c r="N105" s="20">
        <f t="shared" si="27"/>
        <v>8705.9000000000015</v>
      </c>
      <c r="O105" s="12">
        <f t="shared" si="28"/>
        <v>3020.02</v>
      </c>
      <c r="P105" s="20">
        <f t="shared" si="29"/>
        <v>6278.93</v>
      </c>
      <c r="Q105" s="42">
        <f t="shared" si="30"/>
        <v>38045.590000000004</v>
      </c>
      <c r="R105" s="9"/>
      <c r="S105" s="9"/>
      <c r="T105" s="9"/>
      <c r="U105" s="9"/>
    </row>
    <row r="106" spans="1:21" s="5" customFormat="1" ht="16.5" customHeight="1" x14ac:dyDescent="0.2">
      <c r="A106" s="30">
        <v>79</v>
      </c>
      <c r="B106" s="24" t="s">
        <v>177</v>
      </c>
      <c r="C106" s="24" t="s">
        <v>37</v>
      </c>
      <c r="D106" s="24" t="s">
        <v>168</v>
      </c>
      <c r="E106" s="27" t="s">
        <v>58</v>
      </c>
      <c r="F106" s="25">
        <v>34235.1</v>
      </c>
      <c r="G106" s="22">
        <v>0</v>
      </c>
      <c r="H106" s="23">
        <v>982.55</v>
      </c>
      <c r="I106" s="22">
        <v>2430.69</v>
      </c>
      <c r="J106" s="22">
        <v>376.59</v>
      </c>
      <c r="K106" s="22">
        <v>1040.75</v>
      </c>
      <c r="L106" s="22">
        <v>2427.27</v>
      </c>
      <c r="M106" s="22">
        <v>932.76</v>
      </c>
      <c r="N106" s="20">
        <f t="shared" si="27"/>
        <v>8190.6100000000006</v>
      </c>
      <c r="O106" s="12">
        <f t="shared" si="28"/>
        <v>2956.06</v>
      </c>
      <c r="P106" s="20">
        <f t="shared" si="29"/>
        <v>5234.55</v>
      </c>
      <c r="Q106" s="42">
        <f t="shared" si="30"/>
        <v>31279.039999999997</v>
      </c>
      <c r="R106" s="9"/>
      <c r="S106" s="9"/>
      <c r="T106" s="9"/>
      <c r="U106" s="9"/>
    </row>
    <row r="107" spans="1:21" s="5" customFormat="1" ht="16.5" customHeight="1" x14ac:dyDescent="0.2">
      <c r="A107" s="30">
        <v>80</v>
      </c>
      <c r="B107" s="24" t="s">
        <v>182</v>
      </c>
      <c r="C107" s="24" t="s">
        <v>37</v>
      </c>
      <c r="D107" s="24" t="s">
        <v>183</v>
      </c>
      <c r="E107" s="27" t="s">
        <v>45</v>
      </c>
      <c r="F107" s="25">
        <v>29375.75</v>
      </c>
      <c r="G107" s="22">
        <v>0</v>
      </c>
      <c r="H107" s="23">
        <v>843.08</v>
      </c>
      <c r="I107" s="22">
        <v>2085.6799999999998</v>
      </c>
      <c r="J107" s="22">
        <v>323.13</v>
      </c>
      <c r="K107" s="22">
        <v>893.02</v>
      </c>
      <c r="L107" s="22">
        <v>2082.7399999999998</v>
      </c>
      <c r="M107" s="22">
        <v>0</v>
      </c>
      <c r="N107" s="20">
        <f t="shared" si="27"/>
        <v>6227.65</v>
      </c>
      <c r="O107" s="12">
        <f t="shared" si="28"/>
        <v>1736.1</v>
      </c>
      <c r="P107" s="20">
        <f t="shared" si="29"/>
        <v>4491.5499999999993</v>
      </c>
      <c r="Q107" s="42">
        <f t="shared" si="30"/>
        <v>27639.65</v>
      </c>
      <c r="R107" s="9"/>
      <c r="S107" s="9"/>
      <c r="T107" s="9"/>
      <c r="U107" s="9"/>
    </row>
    <row r="108" spans="1:21" s="5" customFormat="1" ht="16.5" customHeight="1" x14ac:dyDescent="0.2">
      <c r="A108" s="21">
        <v>81</v>
      </c>
      <c r="B108" s="24" t="s">
        <v>180</v>
      </c>
      <c r="C108" s="24" t="s">
        <v>37</v>
      </c>
      <c r="D108" s="24" t="s">
        <v>181</v>
      </c>
      <c r="E108" s="27" t="s">
        <v>45</v>
      </c>
      <c r="F108" s="25">
        <v>27594.44</v>
      </c>
      <c r="G108" s="22">
        <v>0</v>
      </c>
      <c r="H108" s="23">
        <v>791.96</v>
      </c>
      <c r="I108" s="22">
        <v>1959.21</v>
      </c>
      <c r="J108" s="22">
        <v>303.54000000000002</v>
      </c>
      <c r="K108" s="22">
        <v>838.87</v>
      </c>
      <c r="L108" s="22">
        <v>1956.45</v>
      </c>
      <c r="M108" s="22">
        <v>932.76</v>
      </c>
      <c r="N108" s="20">
        <f t="shared" si="27"/>
        <v>6782.79</v>
      </c>
      <c r="O108" s="12">
        <f t="shared" si="28"/>
        <v>2563.59</v>
      </c>
      <c r="P108" s="20">
        <f t="shared" si="29"/>
        <v>4219.2</v>
      </c>
      <c r="Q108" s="42">
        <f t="shared" si="30"/>
        <v>25030.85</v>
      </c>
      <c r="R108" s="9"/>
      <c r="S108" s="9"/>
      <c r="T108" s="9"/>
      <c r="U108" s="9"/>
    </row>
    <row r="109" spans="1:21" s="5" customFormat="1" ht="16.5" customHeight="1" x14ac:dyDescent="0.2">
      <c r="A109" s="30">
        <v>82</v>
      </c>
      <c r="B109" s="24" t="s">
        <v>167</v>
      </c>
      <c r="C109" s="24" t="s">
        <v>37</v>
      </c>
      <c r="D109" s="24" t="s">
        <v>168</v>
      </c>
      <c r="E109" s="27" t="s">
        <v>45</v>
      </c>
      <c r="F109" s="25">
        <v>26000</v>
      </c>
      <c r="G109" s="22">
        <v>0</v>
      </c>
      <c r="H109" s="23">
        <v>746.2</v>
      </c>
      <c r="I109" s="22">
        <v>1846</v>
      </c>
      <c r="J109" s="22">
        <v>286</v>
      </c>
      <c r="K109" s="22">
        <v>790.4</v>
      </c>
      <c r="L109" s="22">
        <v>1843.4</v>
      </c>
      <c r="M109" s="22">
        <v>932.76</v>
      </c>
      <c r="N109" s="20">
        <f t="shared" si="27"/>
        <v>6444.76</v>
      </c>
      <c r="O109" s="12">
        <f t="shared" si="28"/>
        <v>2469.3599999999997</v>
      </c>
      <c r="P109" s="20">
        <f t="shared" si="29"/>
        <v>3975.4</v>
      </c>
      <c r="Q109" s="42">
        <f t="shared" si="30"/>
        <v>23530.639999999999</v>
      </c>
      <c r="R109" s="9"/>
      <c r="S109" s="9"/>
      <c r="T109" s="9"/>
      <c r="U109" s="9"/>
    </row>
    <row r="110" spans="1:21" s="5" customFormat="1" ht="16.5" customHeight="1" x14ac:dyDescent="0.2">
      <c r="A110" s="30">
        <v>83</v>
      </c>
      <c r="B110" s="24" t="s">
        <v>185</v>
      </c>
      <c r="C110" s="24" t="s">
        <v>37</v>
      </c>
      <c r="D110" s="24" t="s">
        <v>162</v>
      </c>
      <c r="E110" s="27" t="s">
        <v>45</v>
      </c>
      <c r="F110" s="25">
        <v>23988.080000000002</v>
      </c>
      <c r="G110" s="22">
        <v>0</v>
      </c>
      <c r="H110" s="23">
        <v>688.46</v>
      </c>
      <c r="I110" s="22">
        <v>1703.15</v>
      </c>
      <c r="J110" s="22">
        <v>263.87</v>
      </c>
      <c r="K110" s="22">
        <v>729.24</v>
      </c>
      <c r="L110" s="22">
        <v>1700.75</v>
      </c>
      <c r="M110" s="22">
        <v>0</v>
      </c>
      <c r="N110" s="20">
        <f t="shared" si="27"/>
        <v>5085.47</v>
      </c>
      <c r="O110" s="12">
        <f t="shared" si="28"/>
        <v>1417.7</v>
      </c>
      <c r="P110" s="20">
        <f t="shared" si="29"/>
        <v>3667.77</v>
      </c>
      <c r="Q110" s="42">
        <f t="shared" si="30"/>
        <v>22570.38</v>
      </c>
      <c r="R110" s="9"/>
      <c r="S110" s="9"/>
      <c r="T110" s="9"/>
      <c r="U110" s="9"/>
    </row>
    <row r="111" spans="1:21" s="5" customFormat="1" ht="16.5" customHeight="1" x14ac:dyDescent="0.2">
      <c r="A111" s="21">
        <v>84</v>
      </c>
      <c r="B111" s="24" t="s">
        <v>187</v>
      </c>
      <c r="C111" s="24" t="s">
        <v>37</v>
      </c>
      <c r="D111" s="24" t="s">
        <v>183</v>
      </c>
      <c r="E111" s="27" t="s">
        <v>45</v>
      </c>
      <c r="F111" s="25">
        <v>23500</v>
      </c>
      <c r="G111" s="22">
        <v>0</v>
      </c>
      <c r="H111" s="23">
        <v>674.45</v>
      </c>
      <c r="I111" s="22">
        <v>1668.5</v>
      </c>
      <c r="J111" s="22">
        <v>258.5</v>
      </c>
      <c r="K111" s="22">
        <v>714.4</v>
      </c>
      <c r="L111" s="22">
        <v>1666.15</v>
      </c>
      <c r="M111" s="22">
        <v>0</v>
      </c>
      <c r="N111" s="20">
        <f t="shared" si="27"/>
        <v>4982</v>
      </c>
      <c r="O111" s="12">
        <f t="shared" si="28"/>
        <v>1388.85</v>
      </c>
      <c r="P111" s="20">
        <f t="shared" si="29"/>
        <v>3593.15</v>
      </c>
      <c r="Q111" s="42">
        <f t="shared" si="30"/>
        <v>22111.15</v>
      </c>
      <c r="R111" s="9"/>
      <c r="S111" s="9"/>
      <c r="T111" s="9"/>
      <c r="U111" s="9"/>
    </row>
    <row r="112" spans="1:21" s="5" customFormat="1" ht="16.5" customHeight="1" x14ac:dyDescent="0.2">
      <c r="A112" s="30">
        <v>85</v>
      </c>
      <c r="B112" s="24" t="s">
        <v>193</v>
      </c>
      <c r="C112" s="24" t="s">
        <v>37</v>
      </c>
      <c r="D112" s="24" t="s">
        <v>162</v>
      </c>
      <c r="E112" s="27" t="s">
        <v>45</v>
      </c>
      <c r="F112" s="25">
        <v>22988.080000000002</v>
      </c>
      <c r="G112" s="22">
        <v>0</v>
      </c>
      <c r="H112" s="23">
        <v>659.76</v>
      </c>
      <c r="I112" s="22">
        <v>1632.15</v>
      </c>
      <c r="J112" s="22">
        <v>252.87</v>
      </c>
      <c r="K112" s="22">
        <v>698.84</v>
      </c>
      <c r="L112" s="22">
        <v>1629.85</v>
      </c>
      <c r="M112" s="22">
        <v>0</v>
      </c>
      <c r="N112" s="20">
        <f t="shared" si="27"/>
        <v>4873.4699999999993</v>
      </c>
      <c r="O112" s="12">
        <f t="shared" si="28"/>
        <v>1358.6</v>
      </c>
      <c r="P112" s="20">
        <f t="shared" si="29"/>
        <v>3514.87</v>
      </c>
      <c r="Q112" s="42">
        <f t="shared" si="30"/>
        <v>21629.480000000003</v>
      </c>
      <c r="R112" s="9"/>
      <c r="S112" s="9"/>
      <c r="T112" s="9"/>
      <c r="U112" s="9"/>
    </row>
    <row r="113" spans="1:21" s="5" customFormat="1" ht="16.5" customHeight="1" x14ac:dyDescent="0.2">
      <c r="A113" s="30">
        <v>86</v>
      </c>
      <c r="B113" s="24" t="s">
        <v>184</v>
      </c>
      <c r="C113" s="24" t="s">
        <v>37</v>
      </c>
      <c r="D113" s="24" t="s">
        <v>162</v>
      </c>
      <c r="E113" s="27" t="s">
        <v>45</v>
      </c>
      <c r="F113" s="25">
        <v>21000</v>
      </c>
      <c r="G113" s="22">
        <v>0</v>
      </c>
      <c r="H113" s="23">
        <v>602.70000000000005</v>
      </c>
      <c r="I113" s="22">
        <v>1491</v>
      </c>
      <c r="J113" s="22">
        <v>231</v>
      </c>
      <c r="K113" s="22">
        <v>638.4</v>
      </c>
      <c r="L113" s="22">
        <v>1488.9</v>
      </c>
      <c r="M113" s="22">
        <v>0</v>
      </c>
      <c r="N113" s="20">
        <f t="shared" si="27"/>
        <v>4452</v>
      </c>
      <c r="O113" s="12">
        <f t="shared" si="28"/>
        <v>1241.0999999999999</v>
      </c>
      <c r="P113" s="20">
        <f t="shared" si="29"/>
        <v>3210.9</v>
      </c>
      <c r="Q113" s="42">
        <f t="shared" si="30"/>
        <v>19758.900000000001</v>
      </c>
      <c r="R113" s="9"/>
      <c r="S113" s="9"/>
      <c r="T113" s="9"/>
      <c r="U113" s="9"/>
    </row>
    <row r="114" spans="1:21" s="5" customFormat="1" ht="16.5" customHeight="1" x14ac:dyDescent="0.2">
      <c r="A114" s="21">
        <v>87</v>
      </c>
      <c r="B114" s="24" t="s">
        <v>161</v>
      </c>
      <c r="C114" s="24" t="s">
        <v>37</v>
      </c>
      <c r="D114" s="24" t="s">
        <v>162</v>
      </c>
      <c r="E114" s="27" t="s">
        <v>45</v>
      </c>
      <c r="F114" s="25">
        <v>18000</v>
      </c>
      <c r="G114" s="22">
        <v>0</v>
      </c>
      <c r="H114" s="23">
        <v>516.6</v>
      </c>
      <c r="I114" s="22">
        <v>1278</v>
      </c>
      <c r="J114" s="22">
        <v>198</v>
      </c>
      <c r="K114" s="22">
        <v>547.20000000000005</v>
      </c>
      <c r="L114" s="22">
        <v>1276.2</v>
      </c>
      <c r="M114" s="22">
        <v>0</v>
      </c>
      <c r="N114" s="20">
        <f t="shared" si="23"/>
        <v>3816</v>
      </c>
      <c r="O114" s="12">
        <f t="shared" si="25"/>
        <v>1063.8000000000002</v>
      </c>
      <c r="P114" s="20">
        <f t="shared" si="24"/>
        <v>2752.2</v>
      </c>
      <c r="Q114" s="42">
        <f t="shared" si="26"/>
        <v>16936.2</v>
      </c>
      <c r="R114" s="9"/>
      <c r="S114" s="9"/>
      <c r="T114" s="9"/>
      <c r="U114" s="9"/>
    </row>
    <row r="115" spans="1:21" s="5" customFormat="1" ht="16.5" customHeight="1" x14ac:dyDescent="0.2">
      <c r="A115" s="30">
        <v>88</v>
      </c>
      <c r="B115" s="24" t="s">
        <v>163</v>
      </c>
      <c r="C115" s="24" t="s">
        <v>37</v>
      </c>
      <c r="D115" s="24" t="s">
        <v>162</v>
      </c>
      <c r="E115" s="27" t="s">
        <v>45</v>
      </c>
      <c r="F115" s="25">
        <v>18000</v>
      </c>
      <c r="G115" s="22">
        <v>0</v>
      </c>
      <c r="H115" s="23">
        <v>516.6</v>
      </c>
      <c r="I115" s="22">
        <v>1278</v>
      </c>
      <c r="J115" s="22">
        <v>198</v>
      </c>
      <c r="K115" s="22">
        <v>547.20000000000005</v>
      </c>
      <c r="L115" s="22">
        <v>1276.2</v>
      </c>
      <c r="M115" s="22">
        <v>0</v>
      </c>
      <c r="N115" s="20">
        <f t="shared" si="23"/>
        <v>3816</v>
      </c>
      <c r="O115" s="12">
        <f t="shared" si="25"/>
        <v>1063.8000000000002</v>
      </c>
      <c r="P115" s="20">
        <f t="shared" si="24"/>
        <v>2752.2</v>
      </c>
      <c r="Q115" s="42">
        <f t="shared" si="26"/>
        <v>16936.2</v>
      </c>
      <c r="R115" s="9"/>
      <c r="S115" s="9"/>
      <c r="T115" s="9"/>
      <c r="U115" s="9"/>
    </row>
    <row r="116" spans="1:21" s="5" customFormat="1" ht="16.5" customHeight="1" x14ac:dyDescent="0.2">
      <c r="A116" s="30">
        <v>89</v>
      </c>
      <c r="B116" s="24" t="s">
        <v>164</v>
      </c>
      <c r="C116" s="24" t="s">
        <v>37</v>
      </c>
      <c r="D116" s="24" t="s">
        <v>165</v>
      </c>
      <c r="E116" s="27" t="s">
        <v>45</v>
      </c>
      <c r="F116" s="25">
        <v>18000</v>
      </c>
      <c r="G116" s="22">
        <v>0</v>
      </c>
      <c r="H116" s="23">
        <v>516.6</v>
      </c>
      <c r="I116" s="22">
        <v>1278</v>
      </c>
      <c r="J116" s="22">
        <v>198</v>
      </c>
      <c r="K116" s="22">
        <v>547.20000000000005</v>
      </c>
      <c r="L116" s="22">
        <v>1276.2</v>
      </c>
      <c r="M116" s="22">
        <v>932.76</v>
      </c>
      <c r="N116" s="20">
        <f t="shared" si="23"/>
        <v>4748.76</v>
      </c>
      <c r="O116" s="12">
        <f t="shared" si="25"/>
        <v>1996.5600000000002</v>
      </c>
      <c r="P116" s="20">
        <f t="shared" si="24"/>
        <v>2752.2</v>
      </c>
      <c r="Q116" s="42">
        <f t="shared" si="26"/>
        <v>16003.44</v>
      </c>
      <c r="R116" s="9"/>
      <c r="S116" s="9"/>
      <c r="T116" s="9"/>
      <c r="U116" s="9"/>
    </row>
    <row r="117" spans="1:21" s="5" customFormat="1" ht="16.5" customHeight="1" x14ac:dyDescent="0.2">
      <c r="A117" s="21">
        <v>90</v>
      </c>
      <c r="B117" s="24" t="s">
        <v>166</v>
      </c>
      <c r="C117" s="24" t="s">
        <v>37</v>
      </c>
      <c r="D117" s="24" t="s">
        <v>165</v>
      </c>
      <c r="E117" s="27" t="s">
        <v>45</v>
      </c>
      <c r="F117" s="25">
        <v>18000</v>
      </c>
      <c r="G117" s="22">
        <v>0</v>
      </c>
      <c r="H117" s="23">
        <v>516.6</v>
      </c>
      <c r="I117" s="22">
        <v>1278</v>
      </c>
      <c r="J117" s="22">
        <v>198</v>
      </c>
      <c r="K117" s="22">
        <v>547.20000000000005</v>
      </c>
      <c r="L117" s="22">
        <v>1276.2</v>
      </c>
      <c r="M117" s="22">
        <v>0</v>
      </c>
      <c r="N117" s="20">
        <f t="shared" si="23"/>
        <v>3816</v>
      </c>
      <c r="O117" s="12">
        <f t="shared" si="25"/>
        <v>1063.8000000000002</v>
      </c>
      <c r="P117" s="20">
        <f t="shared" si="24"/>
        <v>2752.2</v>
      </c>
      <c r="Q117" s="42">
        <f t="shared" si="26"/>
        <v>16936.2</v>
      </c>
      <c r="R117" s="9"/>
      <c r="S117" s="9"/>
      <c r="T117" s="9"/>
      <c r="U117" s="9"/>
    </row>
    <row r="118" spans="1:21" s="5" customFormat="1" ht="16.5" customHeight="1" x14ac:dyDescent="0.2">
      <c r="A118" s="30">
        <v>91</v>
      </c>
      <c r="B118" s="24" t="s">
        <v>169</v>
      </c>
      <c r="C118" s="24" t="s">
        <v>37</v>
      </c>
      <c r="D118" s="24" t="s">
        <v>162</v>
      </c>
      <c r="E118" s="27" t="s">
        <v>45</v>
      </c>
      <c r="F118" s="25">
        <v>18000</v>
      </c>
      <c r="G118" s="22">
        <v>0</v>
      </c>
      <c r="H118" s="23">
        <v>516.6</v>
      </c>
      <c r="I118" s="22">
        <v>1278</v>
      </c>
      <c r="J118" s="22">
        <v>198</v>
      </c>
      <c r="K118" s="22">
        <v>547.20000000000005</v>
      </c>
      <c r="L118" s="22">
        <v>1276.2</v>
      </c>
      <c r="M118" s="22">
        <v>0</v>
      </c>
      <c r="N118" s="20">
        <f t="shared" si="23"/>
        <v>3816</v>
      </c>
      <c r="O118" s="12">
        <f t="shared" si="25"/>
        <v>1063.8000000000002</v>
      </c>
      <c r="P118" s="20">
        <f t="shared" si="24"/>
        <v>2752.2</v>
      </c>
      <c r="Q118" s="42">
        <f t="shared" si="26"/>
        <v>16936.2</v>
      </c>
      <c r="R118" s="9"/>
      <c r="S118" s="9"/>
      <c r="T118" s="9"/>
      <c r="U118" s="9"/>
    </row>
    <row r="119" spans="1:21" s="5" customFormat="1" ht="16.5" customHeight="1" x14ac:dyDescent="0.2">
      <c r="A119" s="30">
        <v>92</v>
      </c>
      <c r="B119" s="24" t="s">
        <v>170</v>
      </c>
      <c r="C119" s="24" t="s">
        <v>37</v>
      </c>
      <c r="D119" s="24" t="s">
        <v>162</v>
      </c>
      <c r="E119" s="27" t="s">
        <v>45</v>
      </c>
      <c r="F119" s="25">
        <v>18000</v>
      </c>
      <c r="G119" s="22">
        <v>0</v>
      </c>
      <c r="H119" s="23">
        <v>516.6</v>
      </c>
      <c r="I119" s="22">
        <v>1278</v>
      </c>
      <c r="J119" s="22">
        <v>198</v>
      </c>
      <c r="K119" s="22">
        <v>547.20000000000005</v>
      </c>
      <c r="L119" s="22">
        <v>1276.2</v>
      </c>
      <c r="M119" s="22">
        <v>932.76</v>
      </c>
      <c r="N119" s="20">
        <f t="shared" si="23"/>
        <v>4748.76</v>
      </c>
      <c r="O119" s="12">
        <f t="shared" si="25"/>
        <v>1996.5600000000002</v>
      </c>
      <c r="P119" s="20">
        <f t="shared" si="24"/>
        <v>2752.2</v>
      </c>
      <c r="Q119" s="42">
        <f t="shared" si="26"/>
        <v>16003.44</v>
      </c>
      <c r="R119" s="9"/>
      <c r="S119" s="9"/>
      <c r="T119" s="9"/>
      <c r="U119" s="9"/>
    </row>
    <row r="120" spans="1:21" s="5" customFormat="1" ht="16.5" customHeight="1" x14ac:dyDescent="0.2">
      <c r="A120" s="21">
        <v>93</v>
      </c>
      <c r="B120" s="24" t="s">
        <v>173</v>
      </c>
      <c r="C120" s="24" t="s">
        <v>37</v>
      </c>
      <c r="D120" s="24" t="s">
        <v>165</v>
      </c>
      <c r="E120" s="27" t="s">
        <v>45</v>
      </c>
      <c r="F120" s="25">
        <v>18000</v>
      </c>
      <c r="G120" s="22">
        <v>0</v>
      </c>
      <c r="H120" s="23">
        <v>516.6</v>
      </c>
      <c r="I120" s="22">
        <v>1278</v>
      </c>
      <c r="J120" s="22">
        <v>198</v>
      </c>
      <c r="K120" s="22">
        <v>547.20000000000005</v>
      </c>
      <c r="L120" s="22">
        <v>1276.2</v>
      </c>
      <c r="M120" s="22">
        <v>0</v>
      </c>
      <c r="N120" s="20">
        <f t="shared" si="23"/>
        <v>3816</v>
      </c>
      <c r="O120" s="12">
        <f t="shared" si="25"/>
        <v>1063.8000000000002</v>
      </c>
      <c r="P120" s="20">
        <f t="shared" si="24"/>
        <v>2752.2</v>
      </c>
      <c r="Q120" s="42">
        <f t="shared" si="26"/>
        <v>16936.2</v>
      </c>
      <c r="R120" s="9"/>
      <c r="S120" s="9"/>
      <c r="T120" s="9"/>
      <c r="U120" s="9"/>
    </row>
    <row r="121" spans="1:21" s="5" customFormat="1" ht="16.5" customHeight="1" x14ac:dyDescent="0.2">
      <c r="A121" s="30">
        <v>94</v>
      </c>
      <c r="B121" s="24" t="s">
        <v>178</v>
      </c>
      <c r="C121" s="24" t="s">
        <v>37</v>
      </c>
      <c r="D121" s="24" t="s">
        <v>162</v>
      </c>
      <c r="E121" s="27" t="s">
        <v>45</v>
      </c>
      <c r="F121" s="25">
        <v>18000</v>
      </c>
      <c r="G121" s="22">
        <v>0</v>
      </c>
      <c r="H121" s="23">
        <v>516.6</v>
      </c>
      <c r="I121" s="22">
        <v>1278</v>
      </c>
      <c r="J121" s="22">
        <v>198</v>
      </c>
      <c r="K121" s="22">
        <v>547.20000000000005</v>
      </c>
      <c r="L121" s="22">
        <v>1276.2</v>
      </c>
      <c r="M121" s="22">
        <v>0</v>
      </c>
      <c r="N121" s="20">
        <f t="shared" si="23"/>
        <v>3816</v>
      </c>
      <c r="O121" s="12">
        <f t="shared" si="25"/>
        <v>1063.8000000000002</v>
      </c>
      <c r="P121" s="20">
        <f t="shared" si="24"/>
        <v>2752.2</v>
      </c>
      <c r="Q121" s="42">
        <f t="shared" si="26"/>
        <v>16936.2</v>
      </c>
      <c r="R121" s="9"/>
      <c r="S121" s="9"/>
      <c r="T121" s="9"/>
      <c r="U121" s="9"/>
    </row>
    <row r="122" spans="1:21" s="5" customFormat="1" ht="16.5" customHeight="1" x14ac:dyDescent="0.2">
      <c r="A122" s="30">
        <v>95</v>
      </c>
      <c r="B122" s="24" t="s">
        <v>189</v>
      </c>
      <c r="C122" s="24" t="s">
        <v>37</v>
      </c>
      <c r="D122" s="24" t="s">
        <v>190</v>
      </c>
      <c r="E122" s="27" t="s">
        <v>45</v>
      </c>
      <c r="F122" s="25">
        <v>18000</v>
      </c>
      <c r="G122" s="22">
        <v>0</v>
      </c>
      <c r="H122" s="23">
        <v>516.6</v>
      </c>
      <c r="I122" s="22">
        <v>1278</v>
      </c>
      <c r="J122" s="22">
        <v>198</v>
      </c>
      <c r="K122" s="22">
        <v>547.20000000000005</v>
      </c>
      <c r="L122" s="22">
        <v>1276.2</v>
      </c>
      <c r="M122" s="22">
        <v>0</v>
      </c>
      <c r="N122" s="20">
        <f t="shared" si="23"/>
        <v>3816</v>
      </c>
      <c r="O122" s="12">
        <f t="shared" si="25"/>
        <v>1063.8000000000002</v>
      </c>
      <c r="P122" s="20">
        <f t="shared" si="24"/>
        <v>2752.2</v>
      </c>
      <c r="Q122" s="42">
        <f t="shared" si="26"/>
        <v>16936.2</v>
      </c>
      <c r="R122" s="9"/>
      <c r="S122" s="9"/>
      <c r="T122" s="9"/>
      <c r="U122" s="9"/>
    </row>
    <row r="123" spans="1:21" s="5" customFormat="1" ht="16.5" customHeight="1" x14ac:dyDescent="0.2">
      <c r="A123" s="21">
        <v>96</v>
      </c>
      <c r="B123" s="24" t="s">
        <v>191</v>
      </c>
      <c r="C123" s="24" t="s">
        <v>37</v>
      </c>
      <c r="D123" s="24" t="s">
        <v>162</v>
      </c>
      <c r="E123" s="27" t="s">
        <v>45</v>
      </c>
      <c r="F123" s="25">
        <v>18000</v>
      </c>
      <c r="G123" s="22">
        <v>0</v>
      </c>
      <c r="H123" s="23">
        <v>516.6</v>
      </c>
      <c r="I123" s="22">
        <v>1278</v>
      </c>
      <c r="J123" s="22">
        <v>198</v>
      </c>
      <c r="K123" s="22">
        <v>547.20000000000005</v>
      </c>
      <c r="L123" s="22">
        <v>1276.2</v>
      </c>
      <c r="M123" s="22">
        <v>0</v>
      </c>
      <c r="N123" s="20">
        <f t="shared" si="23"/>
        <v>3816</v>
      </c>
      <c r="O123" s="12">
        <f t="shared" si="25"/>
        <v>1063.8000000000002</v>
      </c>
      <c r="P123" s="20">
        <f t="shared" si="24"/>
        <v>2752.2</v>
      </c>
      <c r="Q123" s="42">
        <f t="shared" si="26"/>
        <v>16936.2</v>
      </c>
      <c r="R123" s="9"/>
      <c r="S123" s="9"/>
      <c r="T123" s="9"/>
      <c r="U123" s="9"/>
    </row>
    <row r="124" spans="1:21" s="5" customFormat="1" ht="16.5" customHeight="1" x14ac:dyDescent="0.2">
      <c r="A124" s="30">
        <v>97</v>
      </c>
      <c r="B124" s="24" t="s">
        <v>192</v>
      </c>
      <c r="C124" s="24" t="s">
        <v>37</v>
      </c>
      <c r="D124" s="24" t="s">
        <v>165</v>
      </c>
      <c r="E124" s="27" t="s">
        <v>45</v>
      </c>
      <c r="F124" s="25">
        <v>18000</v>
      </c>
      <c r="G124" s="22">
        <v>0</v>
      </c>
      <c r="H124" s="23">
        <v>516.6</v>
      </c>
      <c r="I124" s="22">
        <v>1278</v>
      </c>
      <c r="J124" s="22">
        <v>198</v>
      </c>
      <c r="K124" s="22">
        <v>547.20000000000005</v>
      </c>
      <c r="L124" s="22">
        <v>1276.2</v>
      </c>
      <c r="M124" s="22">
        <v>0</v>
      </c>
      <c r="N124" s="20">
        <f t="shared" si="23"/>
        <v>3816</v>
      </c>
      <c r="O124" s="12">
        <f t="shared" si="25"/>
        <v>1063.8000000000002</v>
      </c>
      <c r="P124" s="20">
        <f t="shared" si="24"/>
        <v>2752.2</v>
      </c>
      <c r="Q124" s="42">
        <f t="shared" si="26"/>
        <v>16936.2</v>
      </c>
      <c r="R124" s="9"/>
      <c r="S124" s="9"/>
      <c r="T124" s="9"/>
      <c r="U124" s="9"/>
    </row>
    <row r="125" spans="1:21" s="5" customFormat="1" ht="16.5" customHeight="1" x14ac:dyDescent="0.2">
      <c r="A125" s="30">
        <v>98</v>
      </c>
      <c r="B125" s="24" t="s">
        <v>194</v>
      </c>
      <c r="C125" s="24" t="s">
        <v>37</v>
      </c>
      <c r="D125" s="24" t="s">
        <v>165</v>
      </c>
      <c r="E125" s="27" t="s">
        <v>45</v>
      </c>
      <c r="F125" s="25">
        <v>18000</v>
      </c>
      <c r="G125" s="22">
        <v>0</v>
      </c>
      <c r="H125" s="23">
        <v>516.6</v>
      </c>
      <c r="I125" s="22">
        <v>1278</v>
      </c>
      <c r="J125" s="22">
        <v>198</v>
      </c>
      <c r="K125" s="22">
        <v>547.20000000000005</v>
      </c>
      <c r="L125" s="22">
        <v>1276.2</v>
      </c>
      <c r="M125" s="22">
        <v>932.76</v>
      </c>
      <c r="N125" s="20">
        <f t="shared" si="23"/>
        <v>4748.76</v>
      </c>
      <c r="O125" s="12">
        <f t="shared" si="25"/>
        <v>1996.5600000000002</v>
      </c>
      <c r="P125" s="20">
        <f t="shared" si="24"/>
        <v>2752.2</v>
      </c>
      <c r="Q125" s="42">
        <f t="shared" si="26"/>
        <v>16003.44</v>
      </c>
      <c r="R125" s="9"/>
      <c r="S125" s="9"/>
      <c r="T125" s="9"/>
      <c r="U125" s="9"/>
    </row>
    <row r="126" spans="1:21" s="5" customFormat="1" ht="16.5" customHeight="1" x14ac:dyDescent="0.2">
      <c r="A126" s="21">
        <v>99</v>
      </c>
      <c r="B126" s="24" t="s">
        <v>176</v>
      </c>
      <c r="C126" s="24" t="s">
        <v>37</v>
      </c>
      <c r="D126" s="24" t="s">
        <v>172</v>
      </c>
      <c r="E126" s="27" t="s">
        <v>45</v>
      </c>
      <c r="F126" s="25">
        <v>15000</v>
      </c>
      <c r="G126" s="22">
        <v>0</v>
      </c>
      <c r="H126" s="23">
        <v>430.5</v>
      </c>
      <c r="I126" s="22">
        <v>1065</v>
      </c>
      <c r="J126" s="22">
        <v>165</v>
      </c>
      <c r="K126" s="22">
        <v>456</v>
      </c>
      <c r="L126" s="22">
        <v>1063.5</v>
      </c>
      <c r="M126" s="22">
        <v>1865.52</v>
      </c>
      <c r="N126" s="20">
        <f>SUM(H126:M126)</f>
        <v>5045.5200000000004</v>
      </c>
      <c r="O126" s="12">
        <f>G126+H126+K126+M126</f>
        <v>2752.02</v>
      </c>
      <c r="P126" s="20">
        <f>+I126+J126+L126</f>
        <v>2293.5</v>
      </c>
      <c r="Q126" s="42">
        <f>F126-O126</f>
        <v>12247.98</v>
      </c>
      <c r="R126" s="9"/>
      <c r="S126" s="9"/>
      <c r="T126" s="9"/>
      <c r="U126" s="9"/>
    </row>
    <row r="127" spans="1:21" s="5" customFormat="1" ht="16.5" customHeight="1" x14ac:dyDescent="0.2">
      <c r="A127" s="30">
        <v>100</v>
      </c>
      <c r="B127" s="24" t="s">
        <v>171</v>
      </c>
      <c r="C127" s="24" t="s">
        <v>37</v>
      </c>
      <c r="D127" s="24" t="s">
        <v>172</v>
      </c>
      <c r="E127" s="27" t="s">
        <v>45</v>
      </c>
      <c r="F127" s="25">
        <v>15000</v>
      </c>
      <c r="G127" s="22">
        <v>0</v>
      </c>
      <c r="H127" s="23">
        <v>430.5</v>
      </c>
      <c r="I127" s="22">
        <v>1065</v>
      </c>
      <c r="J127" s="22">
        <v>165</v>
      </c>
      <c r="K127" s="22">
        <v>456</v>
      </c>
      <c r="L127" s="22">
        <v>1063.5</v>
      </c>
      <c r="M127" s="22">
        <v>0</v>
      </c>
      <c r="N127" s="20">
        <f>SUM(H127:M127)</f>
        <v>3180</v>
      </c>
      <c r="O127" s="12">
        <f>G127+H127+K127+M127</f>
        <v>886.5</v>
      </c>
      <c r="P127" s="20">
        <f>+I127+J127+L127</f>
        <v>2293.5</v>
      </c>
      <c r="Q127" s="42">
        <f>F127-O127</f>
        <v>14113.5</v>
      </c>
      <c r="R127" s="9"/>
      <c r="S127" s="9"/>
      <c r="T127" s="9"/>
      <c r="U127" s="9"/>
    </row>
    <row r="128" spans="1:21" s="5" customFormat="1" ht="16.5" customHeight="1" x14ac:dyDescent="0.2">
      <c r="A128" s="30">
        <v>101</v>
      </c>
      <c r="B128" s="24" t="s">
        <v>188</v>
      </c>
      <c r="C128" s="24" t="s">
        <v>37</v>
      </c>
      <c r="D128" s="24" t="s">
        <v>165</v>
      </c>
      <c r="E128" s="27" t="s">
        <v>45</v>
      </c>
      <c r="F128" s="25">
        <v>4800</v>
      </c>
      <c r="G128" s="22">
        <v>0</v>
      </c>
      <c r="H128" s="23">
        <v>137.76</v>
      </c>
      <c r="I128" s="22">
        <v>340.8</v>
      </c>
      <c r="J128" s="22">
        <v>52.8</v>
      </c>
      <c r="K128" s="22">
        <v>145.91999999999999</v>
      </c>
      <c r="L128" s="22">
        <v>340.32</v>
      </c>
      <c r="M128" s="22">
        <v>0</v>
      </c>
      <c r="N128" s="20">
        <f>SUM(H128:M128)</f>
        <v>1017.5999999999999</v>
      </c>
      <c r="O128" s="12">
        <f>G128+H128+K128+M128</f>
        <v>283.67999999999995</v>
      </c>
      <c r="P128" s="20">
        <f>+I128+J128+L128</f>
        <v>733.92000000000007</v>
      </c>
      <c r="Q128" s="42">
        <f>F128-O128</f>
        <v>4516.32</v>
      </c>
      <c r="R128" s="9"/>
      <c r="S128" s="9"/>
      <c r="T128" s="9"/>
      <c r="U128" s="9"/>
    </row>
    <row r="129" spans="1:21" s="5" customFormat="1" ht="16.5" customHeight="1" x14ac:dyDescent="0.2">
      <c r="A129" s="21">
        <v>102</v>
      </c>
      <c r="B129" s="31" t="s">
        <v>195</v>
      </c>
      <c r="C129" s="31" t="s">
        <v>37</v>
      </c>
      <c r="D129" s="31" t="s">
        <v>165</v>
      </c>
      <c r="E129" s="27" t="s">
        <v>45</v>
      </c>
      <c r="F129" s="33">
        <v>4800</v>
      </c>
      <c r="G129" s="34">
        <v>0</v>
      </c>
      <c r="H129" s="23">
        <v>137.76</v>
      </c>
      <c r="I129" s="34">
        <v>340.8</v>
      </c>
      <c r="J129" s="34">
        <v>52.8</v>
      </c>
      <c r="K129" s="34">
        <v>145.91999999999999</v>
      </c>
      <c r="L129" s="34">
        <v>340.32</v>
      </c>
      <c r="M129" s="34">
        <v>0</v>
      </c>
      <c r="N129" s="11">
        <f t="shared" si="23"/>
        <v>1017.5999999999999</v>
      </c>
      <c r="O129" s="43">
        <f t="shared" si="25"/>
        <v>283.67999999999995</v>
      </c>
      <c r="P129" s="11">
        <f t="shared" si="24"/>
        <v>733.92000000000007</v>
      </c>
      <c r="Q129" s="42">
        <f t="shared" si="26"/>
        <v>4516.32</v>
      </c>
      <c r="R129" s="9"/>
      <c r="S129" s="9"/>
      <c r="T129" s="9"/>
      <c r="U129" s="9"/>
    </row>
    <row r="130" spans="1:21" s="5" customFormat="1" ht="16.5" customHeight="1" thickBot="1" x14ac:dyDescent="0.25">
      <c r="A130" s="69" t="s">
        <v>328</v>
      </c>
      <c r="B130" s="70"/>
      <c r="C130" s="70"/>
      <c r="D130" s="70"/>
      <c r="E130" s="45"/>
      <c r="F130" s="58">
        <f t="shared" ref="F130:M130" si="31">SUM(F98:F129)</f>
        <v>954752.84999999986</v>
      </c>
      <c r="G130" s="58">
        <f t="shared" si="31"/>
        <v>31001.14</v>
      </c>
      <c r="H130" s="59">
        <f t="shared" si="31"/>
        <v>27401.409999999978</v>
      </c>
      <c r="I130" s="58">
        <f t="shared" si="31"/>
        <v>67787.450000000012</v>
      </c>
      <c r="J130" s="58">
        <f t="shared" si="31"/>
        <v>8938.9999999999982</v>
      </c>
      <c r="K130" s="58">
        <f t="shared" si="31"/>
        <v>29024.48000000001</v>
      </c>
      <c r="L130" s="58">
        <f t="shared" si="31"/>
        <v>67691.969999999972</v>
      </c>
      <c r="M130" s="58">
        <f t="shared" si="31"/>
        <v>15856.920000000002</v>
      </c>
      <c r="N130" s="60">
        <f>N98+N99+N100+N101+N102+N103+N104+N105+N106+N107+N108+N109+N110+N111+N112+N113+N114+N115+N116+N117+N118+N119+N120+N121+N122+N123+N124+N125+N126+N127+N128+N129</f>
        <v>216701.23000000004</v>
      </c>
      <c r="O130" s="60">
        <f>SUM(O98:O129)</f>
        <v>103283.95000000003</v>
      </c>
      <c r="P130" s="60">
        <f>SUM(P98:P129)</f>
        <v>144418.42000000001</v>
      </c>
      <c r="Q130" s="61">
        <f>SUM(Q98:Q129)</f>
        <v>851468.89999999932</v>
      </c>
      <c r="R130" s="9"/>
      <c r="S130" s="9"/>
      <c r="T130" s="9"/>
      <c r="U130" s="9"/>
    </row>
    <row r="131" spans="1:21" s="5" customFormat="1" ht="21" customHeight="1" thickBot="1" x14ac:dyDescent="0.25">
      <c r="A131" s="71" t="s">
        <v>41</v>
      </c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3"/>
      <c r="R131" s="9"/>
      <c r="S131" s="9"/>
      <c r="T131" s="9"/>
      <c r="U131" s="9"/>
    </row>
    <row r="132" spans="1:21" s="5" customFormat="1" ht="16.5" customHeight="1" x14ac:dyDescent="0.2">
      <c r="A132" s="30">
        <v>103</v>
      </c>
      <c r="B132" s="35" t="s">
        <v>287</v>
      </c>
      <c r="C132" s="35" t="s">
        <v>41</v>
      </c>
      <c r="D132" s="35" t="s">
        <v>288</v>
      </c>
      <c r="E132" s="36" t="s">
        <v>45</v>
      </c>
      <c r="F132" s="37">
        <v>100060</v>
      </c>
      <c r="G132" s="38">
        <v>11886.29</v>
      </c>
      <c r="H132" s="40">
        <v>2871.72</v>
      </c>
      <c r="I132" s="38">
        <v>7104.26</v>
      </c>
      <c r="J132" s="38">
        <v>490.03</v>
      </c>
      <c r="K132" s="38">
        <v>3041.82</v>
      </c>
      <c r="L132" s="38">
        <v>7094.25</v>
      </c>
      <c r="M132" s="38">
        <v>932.76</v>
      </c>
      <c r="N132" s="12">
        <f t="shared" ref="N132:N157" si="32">SUM(H132:M132)</f>
        <v>21534.84</v>
      </c>
      <c r="O132" s="12">
        <f>G132+H132+K132+M132</f>
        <v>18732.59</v>
      </c>
      <c r="P132" s="12">
        <f t="shared" ref="P132:P157" si="33">+I132+J132+L132</f>
        <v>14688.54</v>
      </c>
      <c r="Q132" s="42">
        <f>F132-O132</f>
        <v>81327.41</v>
      </c>
      <c r="R132" s="9"/>
      <c r="S132" s="9"/>
      <c r="T132" s="9"/>
      <c r="U132" s="9"/>
    </row>
    <row r="133" spans="1:21" s="5" customFormat="1" ht="16.5" customHeight="1" x14ac:dyDescent="0.2">
      <c r="A133" s="21">
        <v>104</v>
      </c>
      <c r="B133" s="24" t="s">
        <v>289</v>
      </c>
      <c r="C133" s="24" t="s">
        <v>41</v>
      </c>
      <c r="D133" s="24" t="s">
        <v>290</v>
      </c>
      <c r="E133" s="27" t="s">
        <v>45</v>
      </c>
      <c r="F133" s="25">
        <v>90648.13</v>
      </c>
      <c r="G133" s="22">
        <v>9672.39</v>
      </c>
      <c r="H133" s="23">
        <v>2601.6</v>
      </c>
      <c r="I133" s="22">
        <v>6436.02</v>
      </c>
      <c r="J133" s="22">
        <v>490.03</v>
      </c>
      <c r="K133" s="22">
        <v>2755.7</v>
      </c>
      <c r="L133" s="22">
        <v>6426.95</v>
      </c>
      <c r="M133" s="22">
        <v>932.76</v>
      </c>
      <c r="N133" s="20">
        <f t="shared" si="32"/>
        <v>19643.060000000001</v>
      </c>
      <c r="O133" s="12">
        <f t="shared" ref="O133:O157" si="34">G133+H133+K133+M133</f>
        <v>15962.449999999999</v>
      </c>
      <c r="P133" s="20">
        <f t="shared" si="33"/>
        <v>13353</v>
      </c>
      <c r="Q133" s="42">
        <f t="shared" ref="Q133:Q198" si="35">F133-O133</f>
        <v>74685.680000000008</v>
      </c>
      <c r="R133" s="9"/>
      <c r="S133" s="9"/>
      <c r="T133" s="9"/>
      <c r="U133" s="9"/>
    </row>
    <row r="134" spans="1:21" s="5" customFormat="1" ht="16.5" customHeight="1" x14ac:dyDescent="0.2">
      <c r="A134" s="21">
        <v>105</v>
      </c>
      <c r="B134" s="24" t="s">
        <v>291</v>
      </c>
      <c r="C134" s="24" t="s">
        <v>41</v>
      </c>
      <c r="D134" s="24" t="s">
        <v>292</v>
      </c>
      <c r="E134" s="27" t="s">
        <v>45</v>
      </c>
      <c r="F134" s="25">
        <v>90648.13</v>
      </c>
      <c r="G134" s="22">
        <v>9672.39</v>
      </c>
      <c r="H134" s="23">
        <v>2601.6</v>
      </c>
      <c r="I134" s="22">
        <v>6436.02</v>
      </c>
      <c r="J134" s="22">
        <v>490.03</v>
      </c>
      <c r="K134" s="22">
        <v>2755.7</v>
      </c>
      <c r="L134" s="22">
        <v>6426.95</v>
      </c>
      <c r="M134" s="22">
        <v>932.76</v>
      </c>
      <c r="N134" s="20">
        <f t="shared" si="32"/>
        <v>19643.060000000001</v>
      </c>
      <c r="O134" s="12">
        <f t="shared" si="34"/>
        <v>15962.449999999999</v>
      </c>
      <c r="P134" s="20">
        <f t="shared" si="33"/>
        <v>13353</v>
      </c>
      <c r="Q134" s="42">
        <f t="shared" si="35"/>
        <v>74685.680000000008</v>
      </c>
      <c r="R134" s="9"/>
      <c r="S134" s="9"/>
      <c r="T134" s="9"/>
      <c r="U134" s="9"/>
    </row>
    <row r="135" spans="1:21" s="5" customFormat="1" ht="16.5" customHeight="1" x14ac:dyDescent="0.2">
      <c r="A135" s="30">
        <v>106</v>
      </c>
      <c r="B135" s="24" t="s">
        <v>294</v>
      </c>
      <c r="C135" s="24" t="s">
        <v>41</v>
      </c>
      <c r="D135" s="24" t="s">
        <v>295</v>
      </c>
      <c r="E135" s="27" t="s">
        <v>45</v>
      </c>
      <c r="F135" s="25">
        <v>90648.13</v>
      </c>
      <c r="G135" s="22">
        <v>9672.39</v>
      </c>
      <c r="H135" s="23">
        <v>2601.6</v>
      </c>
      <c r="I135" s="22">
        <v>6436.02</v>
      </c>
      <c r="J135" s="22">
        <v>490.03</v>
      </c>
      <c r="K135" s="22">
        <v>2755.7</v>
      </c>
      <c r="L135" s="22">
        <v>6426.95</v>
      </c>
      <c r="M135" s="22">
        <v>932.76</v>
      </c>
      <c r="N135" s="20">
        <f t="shared" ref="N135:N141" si="36">SUM(H135:M135)</f>
        <v>19643.060000000001</v>
      </c>
      <c r="O135" s="12">
        <f t="shared" ref="O135:O141" si="37">G135+H135+K135+M135</f>
        <v>15962.449999999999</v>
      </c>
      <c r="P135" s="20">
        <f t="shared" ref="P135:P141" si="38">+I135+J135+L135</f>
        <v>13353</v>
      </c>
      <c r="Q135" s="42">
        <f t="shared" ref="Q135:Q141" si="39">F135-O135</f>
        <v>74685.680000000008</v>
      </c>
      <c r="R135" s="9"/>
      <c r="S135" s="9"/>
      <c r="T135" s="9"/>
      <c r="U135" s="9"/>
    </row>
    <row r="136" spans="1:21" s="5" customFormat="1" ht="16.5" customHeight="1" x14ac:dyDescent="0.2">
      <c r="A136" s="21">
        <v>107</v>
      </c>
      <c r="B136" s="24" t="s">
        <v>299</v>
      </c>
      <c r="C136" s="24" t="s">
        <v>41</v>
      </c>
      <c r="D136" s="24" t="s">
        <v>227</v>
      </c>
      <c r="E136" s="27" t="s">
        <v>45</v>
      </c>
      <c r="F136" s="25">
        <v>60238.75</v>
      </c>
      <c r="G136" s="22">
        <v>3531.6</v>
      </c>
      <c r="H136" s="23">
        <v>1728.85</v>
      </c>
      <c r="I136" s="22">
        <v>4276.95</v>
      </c>
      <c r="J136" s="22">
        <v>490.03</v>
      </c>
      <c r="K136" s="22">
        <v>1831.26</v>
      </c>
      <c r="L136" s="22">
        <v>4270.93</v>
      </c>
      <c r="M136" s="22">
        <v>0</v>
      </c>
      <c r="N136" s="20">
        <f t="shared" si="36"/>
        <v>12598.019999999999</v>
      </c>
      <c r="O136" s="12">
        <f t="shared" si="37"/>
        <v>7091.71</v>
      </c>
      <c r="P136" s="20">
        <f t="shared" si="38"/>
        <v>9037.91</v>
      </c>
      <c r="Q136" s="42">
        <f t="shared" si="39"/>
        <v>53147.040000000001</v>
      </c>
      <c r="R136" s="9"/>
      <c r="S136" s="9"/>
      <c r="T136" s="9"/>
      <c r="U136" s="9"/>
    </row>
    <row r="137" spans="1:21" s="5" customFormat="1" ht="16.5" customHeight="1" x14ac:dyDescent="0.2">
      <c r="A137" s="21">
        <v>108</v>
      </c>
      <c r="B137" s="24" t="s">
        <v>320</v>
      </c>
      <c r="C137" s="24" t="s">
        <v>41</v>
      </c>
      <c r="D137" s="24" t="s">
        <v>321</v>
      </c>
      <c r="E137" s="27" t="s">
        <v>45</v>
      </c>
      <c r="F137" s="25">
        <v>59600</v>
      </c>
      <c r="G137" s="22">
        <v>3038.3</v>
      </c>
      <c r="H137" s="23">
        <v>1710.52</v>
      </c>
      <c r="I137" s="22">
        <v>4231.6000000000004</v>
      </c>
      <c r="J137" s="22">
        <v>490.03</v>
      </c>
      <c r="K137" s="22">
        <v>1811.84</v>
      </c>
      <c r="L137" s="22">
        <v>4225.6400000000003</v>
      </c>
      <c r="M137" s="22">
        <v>1865.52</v>
      </c>
      <c r="N137" s="20">
        <f t="shared" si="36"/>
        <v>14335.150000000001</v>
      </c>
      <c r="O137" s="12">
        <f t="shared" si="37"/>
        <v>8426.18</v>
      </c>
      <c r="P137" s="20">
        <f t="shared" si="38"/>
        <v>8947.27</v>
      </c>
      <c r="Q137" s="42">
        <f t="shared" si="39"/>
        <v>51173.82</v>
      </c>
      <c r="R137" s="9"/>
      <c r="S137" s="9"/>
      <c r="T137" s="9"/>
      <c r="U137" s="9"/>
    </row>
    <row r="138" spans="1:21" s="5" customFormat="1" ht="16.5" customHeight="1" x14ac:dyDescent="0.2">
      <c r="A138" s="30">
        <v>109</v>
      </c>
      <c r="B138" s="24" t="s">
        <v>297</v>
      </c>
      <c r="C138" s="24" t="s">
        <v>41</v>
      </c>
      <c r="D138" s="24" t="s">
        <v>227</v>
      </c>
      <c r="E138" s="27" t="s">
        <v>45</v>
      </c>
      <c r="F138" s="25">
        <v>59156.38</v>
      </c>
      <c r="G138" s="22">
        <v>3327.92</v>
      </c>
      <c r="H138" s="23">
        <v>1697.79</v>
      </c>
      <c r="I138" s="22">
        <v>4200.1000000000004</v>
      </c>
      <c r="J138" s="22">
        <v>490.03</v>
      </c>
      <c r="K138" s="22">
        <v>1798.35</v>
      </c>
      <c r="L138" s="22">
        <v>4194.1899999999996</v>
      </c>
      <c r="M138" s="22">
        <v>0</v>
      </c>
      <c r="N138" s="20">
        <f t="shared" si="36"/>
        <v>12380.46</v>
      </c>
      <c r="O138" s="12">
        <f t="shared" si="37"/>
        <v>6824.0599999999995</v>
      </c>
      <c r="P138" s="20">
        <f t="shared" si="38"/>
        <v>8884.32</v>
      </c>
      <c r="Q138" s="42">
        <f t="shared" si="39"/>
        <v>52332.32</v>
      </c>
      <c r="R138" s="9"/>
      <c r="S138" s="9"/>
      <c r="T138" s="9"/>
      <c r="U138" s="9"/>
    </row>
    <row r="139" spans="1:21" s="5" customFormat="1" ht="16.5" customHeight="1" x14ac:dyDescent="0.2">
      <c r="A139" s="21">
        <v>110</v>
      </c>
      <c r="B139" s="24" t="s">
        <v>302</v>
      </c>
      <c r="C139" s="24" t="s">
        <v>41</v>
      </c>
      <c r="D139" s="24" t="s">
        <v>303</v>
      </c>
      <c r="E139" s="27" t="s">
        <v>45</v>
      </c>
      <c r="F139" s="25">
        <v>58458</v>
      </c>
      <c r="G139" s="22">
        <v>3009.95</v>
      </c>
      <c r="H139" s="23">
        <v>1677.74</v>
      </c>
      <c r="I139" s="22">
        <v>4150.5200000000004</v>
      </c>
      <c r="J139" s="22">
        <v>490.03</v>
      </c>
      <c r="K139" s="22">
        <v>1777.12</v>
      </c>
      <c r="L139" s="22">
        <v>4144.67</v>
      </c>
      <c r="M139" s="22">
        <v>932.76</v>
      </c>
      <c r="N139" s="20">
        <f t="shared" si="36"/>
        <v>13172.84</v>
      </c>
      <c r="O139" s="12">
        <f t="shared" si="37"/>
        <v>7397.57</v>
      </c>
      <c r="P139" s="20">
        <f t="shared" si="38"/>
        <v>8785.2200000000012</v>
      </c>
      <c r="Q139" s="42">
        <f t="shared" si="39"/>
        <v>51060.43</v>
      </c>
      <c r="R139" s="9"/>
      <c r="S139" s="9"/>
      <c r="T139" s="9"/>
      <c r="U139" s="9"/>
    </row>
    <row r="140" spans="1:21" s="5" customFormat="1" ht="16.5" customHeight="1" x14ac:dyDescent="0.2">
      <c r="A140" s="21">
        <v>111</v>
      </c>
      <c r="B140" s="24" t="s">
        <v>296</v>
      </c>
      <c r="C140" s="24" t="s">
        <v>41</v>
      </c>
      <c r="D140" s="24" t="s">
        <v>227</v>
      </c>
      <c r="E140" s="27" t="s">
        <v>45</v>
      </c>
      <c r="F140" s="25">
        <v>54500</v>
      </c>
      <c r="G140" s="22">
        <v>2489.11</v>
      </c>
      <c r="H140" s="23">
        <v>1564.15</v>
      </c>
      <c r="I140" s="22">
        <v>3869.5</v>
      </c>
      <c r="J140" s="22">
        <v>490.03</v>
      </c>
      <c r="K140" s="22">
        <v>1656.8</v>
      </c>
      <c r="L140" s="22">
        <v>3864.05</v>
      </c>
      <c r="M140" s="22">
        <v>0</v>
      </c>
      <c r="N140" s="20">
        <f t="shared" si="36"/>
        <v>11444.529999999999</v>
      </c>
      <c r="O140" s="12">
        <f t="shared" si="37"/>
        <v>5710.06</v>
      </c>
      <c r="P140" s="20">
        <f t="shared" si="38"/>
        <v>8223.58</v>
      </c>
      <c r="Q140" s="42">
        <f t="shared" si="39"/>
        <v>48789.94</v>
      </c>
      <c r="R140" s="9"/>
      <c r="S140" s="9"/>
      <c r="T140" s="9"/>
      <c r="U140" s="9"/>
    </row>
    <row r="141" spans="1:21" s="5" customFormat="1" ht="16.5" customHeight="1" x14ac:dyDescent="0.2">
      <c r="A141" s="30">
        <v>112</v>
      </c>
      <c r="B141" s="24" t="s">
        <v>301</v>
      </c>
      <c r="C141" s="24" t="s">
        <v>41</v>
      </c>
      <c r="D141" s="24" t="s">
        <v>227</v>
      </c>
      <c r="E141" s="27" t="s">
        <v>45</v>
      </c>
      <c r="F141" s="25">
        <v>54358.25</v>
      </c>
      <c r="G141" s="22">
        <v>2469.1</v>
      </c>
      <c r="H141" s="23">
        <v>1560.08</v>
      </c>
      <c r="I141" s="22">
        <v>3859.44</v>
      </c>
      <c r="J141" s="22">
        <v>490.03</v>
      </c>
      <c r="K141" s="22">
        <v>1652.49</v>
      </c>
      <c r="L141" s="22">
        <v>3854</v>
      </c>
      <c r="M141" s="22">
        <v>0</v>
      </c>
      <c r="N141" s="20">
        <f t="shared" si="36"/>
        <v>11416.04</v>
      </c>
      <c r="O141" s="12">
        <f t="shared" si="37"/>
        <v>5681.67</v>
      </c>
      <c r="P141" s="20">
        <f t="shared" si="38"/>
        <v>8203.4700000000012</v>
      </c>
      <c r="Q141" s="42">
        <f t="shared" si="39"/>
        <v>48676.58</v>
      </c>
      <c r="R141" s="9"/>
      <c r="S141" s="9"/>
      <c r="T141" s="9"/>
      <c r="U141" s="9"/>
    </row>
    <row r="142" spans="1:21" s="5" customFormat="1" ht="16.5" customHeight="1" x14ac:dyDescent="0.2">
      <c r="A142" s="21">
        <v>113</v>
      </c>
      <c r="B142" s="24" t="s">
        <v>293</v>
      </c>
      <c r="C142" s="24" t="s">
        <v>41</v>
      </c>
      <c r="D142" s="24" t="s">
        <v>227</v>
      </c>
      <c r="E142" s="27" t="s">
        <v>45</v>
      </c>
      <c r="F142" s="25">
        <v>52473.69</v>
      </c>
      <c r="G142" s="22">
        <v>2203.13</v>
      </c>
      <c r="H142" s="23">
        <v>1505.99</v>
      </c>
      <c r="I142" s="22">
        <v>3725.63</v>
      </c>
      <c r="J142" s="22">
        <v>490.03</v>
      </c>
      <c r="K142" s="22">
        <v>1595.2</v>
      </c>
      <c r="L142" s="22">
        <v>3720.38</v>
      </c>
      <c r="M142" s="22">
        <v>0</v>
      </c>
      <c r="N142" s="20">
        <f t="shared" si="32"/>
        <v>11037.23</v>
      </c>
      <c r="O142" s="12">
        <f t="shared" si="34"/>
        <v>5304.32</v>
      </c>
      <c r="P142" s="20">
        <f t="shared" si="33"/>
        <v>7936.04</v>
      </c>
      <c r="Q142" s="42">
        <f t="shared" si="35"/>
        <v>47169.37</v>
      </c>
      <c r="R142" s="9"/>
      <c r="S142" s="9"/>
      <c r="T142" s="9"/>
      <c r="U142" s="9"/>
    </row>
    <row r="143" spans="1:21" s="5" customFormat="1" ht="16.5" customHeight="1" x14ac:dyDescent="0.2">
      <c r="A143" s="21">
        <v>114</v>
      </c>
      <c r="B143" s="24" t="s">
        <v>304</v>
      </c>
      <c r="C143" s="24" t="s">
        <v>41</v>
      </c>
      <c r="D143" s="24" t="s">
        <v>225</v>
      </c>
      <c r="E143" s="27" t="s">
        <v>45</v>
      </c>
      <c r="F143" s="25">
        <v>52000</v>
      </c>
      <c r="G143" s="22">
        <v>1158.77</v>
      </c>
      <c r="H143" s="23">
        <v>1492.4</v>
      </c>
      <c r="I143" s="22">
        <v>3692</v>
      </c>
      <c r="J143" s="22">
        <v>572.00000000000011</v>
      </c>
      <c r="K143" s="22">
        <v>1580.8</v>
      </c>
      <c r="L143" s="22">
        <v>3686.8</v>
      </c>
      <c r="M143" s="22">
        <v>1865.52</v>
      </c>
      <c r="N143" s="20">
        <f>SUM(H143:M143)</f>
        <v>12889.52</v>
      </c>
      <c r="O143" s="12">
        <f>G143+H143+K143+M143</f>
        <v>6097.49</v>
      </c>
      <c r="P143" s="20">
        <f>+I143+J143+L143</f>
        <v>7950.8</v>
      </c>
      <c r="Q143" s="42">
        <f>F143-O143</f>
        <v>45902.51</v>
      </c>
      <c r="R143" s="9"/>
      <c r="S143" s="53"/>
      <c r="T143" s="9"/>
      <c r="U143" s="9"/>
    </row>
    <row r="144" spans="1:21" s="5" customFormat="1" ht="16.5" customHeight="1" x14ac:dyDescent="0.2">
      <c r="A144" s="30">
        <v>115</v>
      </c>
      <c r="B144" s="24" t="s">
        <v>300</v>
      </c>
      <c r="C144" s="24" t="s">
        <v>41</v>
      </c>
      <c r="D144" s="24" t="s">
        <v>225</v>
      </c>
      <c r="E144" s="27" t="s">
        <v>45</v>
      </c>
      <c r="F144" s="25">
        <v>52000</v>
      </c>
      <c r="G144" s="22">
        <v>2136.27</v>
      </c>
      <c r="H144" s="23">
        <v>1492.4</v>
      </c>
      <c r="I144" s="22">
        <v>3692</v>
      </c>
      <c r="J144" s="22">
        <v>490.03</v>
      </c>
      <c r="K144" s="22">
        <v>1580.8</v>
      </c>
      <c r="L144" s="22">
        <v>3686.8</v>
      </c>
      <c r="M144" s="22">
        <v>0</v>
      </c>
      <c r="N144" s="20">
        <f t="shared" si="32"/>
        <v>10942.029999999999</v>
      </c>
      <c r="O144" s="12">
        <f t="shared" si="34"/>
        <v>5209.47</v>
      </c>
      <c r="P144" s="20">
        <f t="shared" si="33"/>
        <v>7868.83</v>
      </c>
      <c r="Q144" s="42">
        <f t="shared" si="35"/>
        <v>46790.53</v>
      </c>
      <c r="R144" s="9"/>
      <c r="S144" s="9"/>
      <c r="T144" s="9"/>
      <c r="U144" s="9"/>
    </row>
    <row r="145" spans="1:21" s="5" customFormat="1" ht="16.5" customHeight="1" x14ac:dyDescent="0.2">
      <c r="A145" s="21">
        <v>116</v>
      </c>
      <c r="B145" s="24" t="s">
        <v>298</v>
      </c>
      <c r="C145" s="24" t="s">
        <v>41</v>
      </c>
      <c r="D145" s="24" t="s">
        <v>227</v>
      </c>
      <c r="E145" s="27" t="s">
        <v>45</v>
      </c>
      <c r="F145" s="25">
        <v>51973.69</v>
      </c>
      <c r="G145" s="22">
        <v>2132.56</v>
      </c>
      <c r="H145" s="23">
        <v>1491.64</v>
      </c>
      <c r="I145" s="22">
        <v>3690.13</v>
      </c>
      <c r="J145" s="22">
        <v>490.03</v>
      </c>
      <c r="K145" s="22">
        <v>1580</v>
      </c>
      <c r="L145" s="22">
        <v>3684.93</v>
      </c>
      <c r="M145" s="22">
        <v>0</v>
      </c>
      <c r="N145" s="20">
        <f t="shared" ref="N145:N152" si="40">SUM(H145:M145)</f>
        <v>10936.73</v>
      </c>
      <c r="O145" s="12">
        <f t="shared" ref="O145:O152" si="41">G145+H145+K145+M145</f>
        <v>5204.2</v>
      </c>
      <c r="P145" s="20">
        <f t="shared" ref="P145:P152" si="42">+I145+J145+L145</f>
        <v>7865.09</v>
      </c>
      <c r="Q145" s="42">
        <f t="shared" ref="Q145:Q152" si="43">F145-O145</f>
        <v>46769.490000000005</v>
      </c>
      <c r="R145" s="9"/>
      <c r="S145" s="9"/>
      <c r="T145" s="9"/>
      <c r="U145" s="9"/>
    </row>
    <row r="146" spans="1:21" s="5" customFormat="1" ht="16.5" customHeight="1" x14ac:dyDescent="0.2">
      <c r="A146" s="21">
        <v>117</v>
      </c>
      <c r="B146" s="24" t="s">
        <v>322</v>
      </c>
      <c r="C146" s="24" t="s">
        <v>41</v>
      </c>
      <c r="D146" s="24" t="s">
        <v>303</v>
      </c>
      <c r="E146" s="27" t="s">
        <v>45</v>
      </c>
      <c r="F146" s="25">
        <v>47262.5</v>
      </c>
      <c r="G146" s="22">
        <v>1327.73</v>
      </c>
      <c r="H146" s="23">
        <v>1356.43</v>
      </c>
      <c r="I146" s="22">
        <v>3355.64</v>
      </c>
      <c r="J146" s="22">
        <v>490.03</v>
      </c>
      <c r="K146" s="22">
        <v>1436.78</v>
      </c>
      <c r="L146" s="22">
        <v>3350.91</v>
      </c>
      <c r="M146" s="22">
        <v>932.76</v>
      </c>
      <c r="N146" s="20">
        <f t="shared" si="40"/>
        <v>10922.55</v>
      </c>
      <c r="O146" s="12">
        <f t="shared" si="41"/>
        <v>5053.7</v>
      </c>
      <c r="P146" s="20">
        <f t="shared" si="42"/>
        <v>7196.58</v>
      </c>
      <c r="Q146" s="42">
        <f t="shared" si="43"/>
        <v>42208.800000000003</v>
      </c>
      <c r="R146" s="9"/>
      <c r="S146" s="9"/>
      <c r="T146" s="9"/>
      <c r="U146" s="9"/>
    </row>
    <row r="147" spans="1:21" s="5" customFormat="1" ht="16.5" customHeight="1" x14ac:dyDescent="0.2">
      <c r="A147" s="30">
        <v>118</v>
      </c>
      <c r="B147" s="24" t="s">
        <v>319</v>
      </c>
      <c r="C147" s="24" t="s">
        <v>41</v>
      </c>
      <c r="D147" s="24" t="s">
        <v>311</v>
      </c>
      <c r="E147" s="27" t="s">
        <v>45</v>
      </c>
      <c r="F147" s="25">
        <v>45824.06</v>
      </c>
      <c r="G147" s="22">
        <v>1124.72</v>
      </c>
      <c r="H147" s="23">
        <v>1315.15</v>
      </c>
      <c r="I147" s="22">
        <v>3253.51</v>
      </c>
      <c r="J147" s="22">
        <v>490.03</v>
      </c>
      <c r="K147" s="22">
        <v>1393.05</v>
      </c>
      <c r="L147" s="22">
        <v>3248.93</v>
      </c>
      <c r="M147" s="22">
        <v>932.76</v>
      </c>
      <c r="N147" s="20">
        <f t="shared" si="40"/>
        <v>10633.43</v>
      </c>
      <c r="O147" s="12">
        <f t="shared" si="41"/>
        <v>4765.68</v>
      </c>
      <c r="P147" s="20">
        <f t="shared" si="42"/>
        <v>6992.4699999999993</v>
      </c>
      <c r="Q147" s="42">
        <f t="shared" si="43"/>
        <v>41058.379999999997</v>
      </c>
      <c r="R147" s="9"/>
      <c r="S147" s="9"/>
      <c r="T147" s="9"/>
      <c r="U147" s="9"/>
    </row>
    <row r="148" spans="1:21" s="5" customFormat="1" ht="16.5" customHeight="1" x14ac:dyDescent="0.2">
      <c r="A148" s="21">
        <v>119</v>
      </c>
      <c r="B148" s="24" t="s">
        <v>326</v>
      </c>
      <c r="C148" s="24" t="s">
        <v>41</v>
      </c>
      <c r="D148" s="24" t="s">
        <v>311</v>
      </c>
      <c r="E148" s="27" t="s">
        <v>45</v>
      </c>
      <c r="F148" s="25">
        <v>42140</v>
      </c>
      <c r="G148" s="22">
        <v>744.68</v>
      </c>
      <c r="H148" s="23">
        <v>1209.42</v>
      </c>
      <c r="I148" s="22">
        <v>2991.94</v>
      </c>
      <c r="J148" s="22">
        <v>463.54</v>
      </c>
      <c r="K148" s="22">
        <v>1281.06</v>
      </c>
      <c r="L148" s="22">
        <v>2987.73</v>
      </c>
      <c r="M148" s="22">
        <v>0</v>
      </c>
      <c r="N148" s="20">
        <f t="shared" si="40"/>
        <v>8933.69</v>
      </c>
      <c r="O148" s="12">
        <f t="shared" si="41"/>
        <v>3235.16</v>
      </c>
      <c r="P148" s="20">
        <f t="shared" si="42"/>
        <v>6443.21</v>
      </c>
      <c r="Q148" s="42">
        <f t="shared" si="43"/>
        <v>38904.839999999997</v>
      </c>
      <c r="R148" s="9"/>
      <c r="S148" s="9"/>
      <c r="T148" s="9"/>
      <c r="U148" s="9"/>
    </row>
    <row r="149" spans="1:21" s="5" customFormat="1" ht="16.5" customHeight="1" x14ac:dyDescent="0.2">
      <c r="A149" s="21">
        <v>120</v>
      </c>
      <c r="B149" s="24" t="s">
        <v>314</v>
      </c>
      <c r="C149" s="24" t="s">
        <v>41</v>
      </c>
      <c r="D149" s="24" t="s">
        <v>311</v>
      </c>
      <c r="E149" s="27" t="s">
        <v>45</v>
      </c>
      <c r="F149" s="25">
        <v>41826.050000000003</v>
      </c>
      <c r="G149" s="22">
        <v>700.37</v>
      </c>
      <c r="H149" s="23">
        <v>1200.4100000000001</v>
      </c>
      <c r="I149" s="22">
        <v>2969.65</v>
      </c>
      <c r="J149" s="22">
        <v>460.09</v>
      </c>
      <c r="K149" s="22">
        <v>1271.51</v>
      </c>
      <c r="L149" s="22">
        <v>2965.47</v>
      </c>
      <c r="M149" s="22">
        <v>0</v>
      </c>
      <c r="N149" s="20">
        <f t="shared" si="40"/>
        <v>8867.130000000001</v>
      </c>
      <c r="O149" s="12">
        <f t="shared" si="41"/>
        <v>3172.29</v>
      </c>
      <c r="P149" s="20">
        <f t="shared" si="42"/>
        <v>6395.21</v>
      </c>
      <c r="Q149" s="42">
        <f t="shared" si="43"/>
        <v>38653.760000000002</v>
      </c>
      <c r="R149" s="9"/>
      <c r="S149" s="9"/>
      <c r="T149" s="9"/>
      <c r="U149" s="9"/>
    </row>
    <row r="150" spans="1:21" s="5" customFormat="1" ht="16.5" customHeight="1" x14ac:dyDescent="0.2">
      <c r="A150" s="30">
        <v>121</v>
      </c>
      <c r="B150" s="24" t="s">
        <v>324</v>
      </c>
      <c r="C150" s="24" t="s">
        <v>41</v>
      </c>
      <c r="D150" s="24" t="s">
        <v>311</v>
      </c>
      <c r="E150" s="27" t="s">
        <v>45</v>
      </c>
      <c r="F150" s="25">
        <v>40603.629999999997</v>
      </c>
      <c r="G150" s="22">
        <v>248.02</v>
      </c>
      <c r="H150" s="23">
        <v>1165.32</v>
      </c>
      <c r="I150" s="22">
        <v>2882.86</v>
      </c>
      <c r="J150" s="22">
        <v>446.64</v>
      </c>
      <c r="K150" s="22">
        <v>1234.3499999999999</v>
      </c>
      <c r="L150" s="22">
        <v>2878.8</v>
      </c>
      <c r="M150" s="22">
        <v>1865.52</v>
      </c>
      <c r="N150" s="20">
        <f t="shared" si="40"/>
        <v>10473.490000000002</v>
      </c>
      <c r="O150" s="12">
        <f t="shared" si="41"/>
        <v>4513.2099999999991</v>
      </c>
      <c r="P150" s="20">
        <f t="shared" si="42"/>
        <v>6208.3</v>
      </c>
      <c r="Q150" s="42">
        <f t="shared" si="43"/>
        <v>36090.42</v>
      </c>
      <c r="R150" s="9"/>
      <c r="S150" s="9"/>
      <c r="T150" s="9"/>
      <c r="U150" s="9"/>
    </row>
    <row r="151" spans="1:21" s="5" customFormat="1" ht="16.5" customHeight="1" x14ac:dyDescent="0.2">
      <c r="A151" s="21">
        <v>122</v>
      </c>
      <c r="B151" s="24" t="s">
        <v>325</v>
      </c>
      <c r="C151" s="24" t="s">
        <v>41</v>
      </c>
      <c r="D151" s="24" t="s">
        <v>208</v>
      </c>
      <c r="E151" s="27" t="s">
        <v>45</v>
      </c>
      <c r="F151" s="25">
        <v>37980.129999999997</v>
      </c>
      <c r="G151" s="22">
        <v>157.58000000000001</v>
      </c>
      <c r="H151" s="23">
        <v>1090.03</v>
      </c>
      <c r="I151" s="22">
        <v>2696.59</v>
      </c>
      <c r="J151" s="22">
        <v>417.78</v>
      </c>
      <c r="K151" s="22">
        <v>1154.5999999999999</v>
      </c>
      <c r="L151" s="22">
        <v>2692.79</v>
      </c>
      <c r="M151" s="22">
        <v>0</v>
      </c>
      <c r="N151" s="20">
        <f t="shared" si="40"/>
        <v>8051.79</v>
      </c>
      <c r="O151" s="12">
        <f t="shared" si="41"/>
        <v>2402.21</v>
      </c>
      <c r="P151" s="20">
        <f t="shared" si="42"/>
        <v>5807.16</v>
      </c>
      <c r="Q151" s="42">
        <f t="shared" si="43"/>
        <v>35577.919999999998</v>
      </c>
      <c r="R151" s="9"/>
      <c r="S151" s="9"/>
      <c r="T151" s="9"/>
      <c r="U151" s="9"/>
    </row>
    <row r="152" spans="1:21" s="5" customFormat="1" ht="16.5" customHeight="1" x14ac:dyDescent="0.2">
      <c r="A152" s="21">
        <v>123</v>
      </c>
      <c r="B152" s="24" t="s">
        <v>310</v>
      </c>
      <c r="C152" s="24" t="s">
        <v>41</v>
      </c>
      <c r="D152" s="24" t="s">
        <v>311</v>
      </c>
      <c r="E152" s="27" t="s">
        <v>45</v>
      </c>
      <c r="F152" s="25">
        <v>35850.9</v>
      </c>
      <c r="G152" s="22">
        <v>0</v>
      </c>
      <c r="H152" s="23">
        <v>1028.92</v>
      </c>
      <c r="I152" s="22">
        <v>2545.41</v>
      </c>
      <c r="J152" s="22">
        <v>394.36</v>
      </c>
      <c r="K152" s="22">
        <v>1089.8699999999999</v>
      </c>
      <c r="L152" s="22">
        <v>2541.83</v>
      </c>
      <c r="M152" s="22">
        <v>0</v>
      </c>
      <c r="N152" s="20">
        <f t="shared" si="40"/>
        <v>7600.3899999999994</v>
      </c>
      <c r="O152" s="12">
        <f t="shared" si="41"/>
        <v>2118.79</v>
      </c>
      <c r="P152" s="20">
        <f t="shared" si="42"/>
        <v>5481.6</v>
      </c>
      <c r="Q152" s="42">
        <f t="shared" si="43"/>
        <v>33732.11</v>
      </c>
      <c r="R152" s="9"/>
      <c r="S152" s="9"/>
      <c r="T152" s="9"/>
      <c r="U152" s="9"/>
    </row>
    <row r="153" spans="1:21" s="5" customFormat="1" ht="16.5" customHeight="1" x14ac:dyDescent="0.2">
      <c r="A153" s="30">
        <v>124</v>
      </c>
      <c r="B153" s="24" t="s">
        <v>306</v>
      </c>
      <c r="C153" s="24" t="s">
        <v>41</v>
      </c>
      <c r="D153" s="24" t="s">
        <v>210</v>
      </c>
      <c r="E153" s="27" t="s">
        <v>45</v>
      </c>
      <c r="F153" s="25">
        <v>34482.11</v>
      </c>
      <c r="G153" s="22">
        <v>0</v>
      </c>
      <c r="H153" s="23">
        <v>989.64</v>
      </c>
      <c r="I153" s="22">
        <v>2448.23</v>
      </c>
      <c r="J153" s="22">
        <v>379.3</v>
      </c>
      <c r="K153" s="22">
        <v>1048.26</v>
      </c>
      <c r="L153" s="22">
        <v>2444.7800000000002</v>
      </c>
      <c r="M153" s="22">
        <v>0</v>
      </c>
      <c r="N153" s="20">
        <f t="shared" si="32"/>
        <v>7310.2100000000009</v>
      </c>
      <c r="O153" s="12">
        <f t="shared" si="34"/>
        <v>2037.9</v>
      </c>
      <c r="P153" s="20">
        <f t="shared" si="33"/>
        <v>5272.31</v>
      </c>
      <c r="Q153" s="42">
        <f t="shared" si="35"/>
        <v>32444.21</v>
      </c>
      <c r="R153" s="9"/>
      <c r="S153" s="9"/>
      <c r="T153" s="9"/>
      <c r="U153" s="9"/>
    </row>
    <row r="154" spans="1:21" s="5" customFormat="1" ht="16.5" customHeight="1" x14ac:dyDescent="0.2">
      <c r="A154" s="21">
        <v>125</v>
      </c>
      <c r="B154" s="24" t="s">
        <v>308</v>
      </c>
      <c r="C154" s="24" t="s">
        <v>41</v>
      </c>
      <c r="D154" s="24" t="s">
        <v>208</v>
      </c>
      <c r="E154" s="27" t="s">
        <v>45</v>
      </c>
      <c r="F154" s="25">
        <v>33982.11</v>
      </c>
      <c r="G154" s="22">
        <v>0</v>
      </c>
      <c r="H154" s="23">
        <v>975.29</v>
      </c>
      <c r="I154" s="22">
        <v>2412.73</v>
      </c>
      <c r="J154" s="22">
        <v>373.8</v>
      </c>
      <c r="K154" s="22">
        <v>1033.06</v>
      </c>
      <c r="L154" s="22">
        <v>2409.33</v>
      </c>
      <c r="M154" s="22">
        <v>0</v>
      </c>
      <c r="N154" s="20">
        <f t="shared" si="32"/>
        <v>7204.21</v>
      </c>
      <c r="O154" s="12">
        <f t="shared" si="34"/>
        <v>2008.35</v>
      </c>
      <c r="P154" s="20">
        <f t="shared" si="33"/>
        <v>5195.8600000000006</v>
      </c>
      <c r="Q154" s="42">
        <f t="shared" si="35"/>
        <v>31973.760000000002</v>
      </c>
      <c r="R154" s="9"/>
      <c r="S154" s="9"/>
      <c r="T154" s="9"/>
      <c r="U154" s="9"/>
    </row>
    <row r="155" spans="1:21" s="5" customFormat="1" ht="16.5" customHeight="1" x14ac:dyDescent="0.2">
      <c r="A155" s="21">
        <v>126</v>
      </c>
      <c r="B155" s="24" t="s">
        <v>312</v>
      </c>
      <c r="C155" s="24" t="s">
        <v>41</v>
      </c>
      <c r="D155" s="24" t="s">
        <v>208</v>
      </c>
      <c r="E155" s="27" t="s">
        <v>45</v>
      </c>
      <c r="F155" s="25">
        <v>33982.11</v>
      </c>
      <c r="G155" s="22">
        <v>0</v>
      </c>
      <c r="H155" s="23">
        <v>975.29</v>
      </c>
      <c r="I155" s="22">
        <v>2412.73</v>
      </c>
      <c r="J155" s="22">
        <v>373.8</v>
      </c>
      <c r="K155" s="22">
        <v>1033.06</v>
      </c>
      <c r="L155" s="22">
        <v>2409.33</v>
      </c>
      <c r="M155" s="22">
        <v>932.76</v>
      </c>
      <c r="N155" s="20">
        <f t="shared" si="32"/>
        <v>8136.97</v>
      </c>
      <c r="O155" s="12">
        <f t="shared" si="34"/>
        <v>2941.1099999999997</v>
      </c>
      <c r="P155" s="20">
        <f t="shared" si="33"/>
        <v>5195.8600000000006</v>
      </c>
      <c r="Q155" s="42">
        <f t="shared" si="35"/>
        <v>31041</v>
      </c>
      <c r="R155" s="9"/>
      <c r="S155" s="9"/>
      <c r="T155" s="9"/>
      <c r="U155" s="9"/>
    </row>
    <row r="156" spans="1:21" s="5" customFormat="1" ht="16.5" customHeight="1" x14ac:dyDescent="0.2">
      <c r="A156" s="30">
        <v>127</v>
      </c>
      <c r="B156" s="24" t="s">
        <v>318</v>
      </c>
      <c r="C156" s="24" t="s">
        <v>41</v>
      </c>
      <c r="D156" s="24" t="s">
        <v>208</v>
      </c>
      <c r="E156" s="27" t="s">
        <v>45</v>
      </c>
      <c r="F156" s="25">
        <v>31750</v>
      </c>
      <c r="G156" s="22">
        <v>0</v>
      </c>
      <c r="H156" s="23">
        <v>911.23</v>
      </c>
      <c r="I156" s="22">
        <v>2254.25</v>
      </c>
      <c r="J156" s="22">
        <v>349.25</v>
      </c>
      <c r="K156" s="22">
        <v>965.2</v>
      </c>
      <c r="L156" s="22">
        <v>2251.08</v>
      </c>
      <c r="M156" s="22">
        <v>1865.52</v>
      </c>
      <c r="N156" s="20">
        <f>SUM(H156:M156)</f>
        <v>8596.5300000000007</v>
      </c>
      <c r="O156" s="12">
        <f>G156+H156+K156+M156</f>
        <v>3741.95</v>
      </c>
      <c r="P156" s="20">
        <f>+I156+J156+L156</f>
        <v>4854.58</v>
      </c>
      <c r="Q156" s="42">
        <f>F156-O156</f>
        <v>28008.05</v>
      </c>
      <c r="R156" s="9"/>
      <c r="S156" s="9"/>
      <c r="T156" s="9"/>
      <c r="U156" s="9"/>
    </row>
    <row r="157" spans="1:21" s="5" customFormat="1" ht="16.5" customHeight="1" x14ac:dyDescent="0.2">
      <c r="A157" s="21">
        <v>128</v>
      </c>
      <c r="B157" s="24" t="s">
        <v>317</v>
      </c>
      <c r="C157" s="24" t="s">
        <v>41</v>
      </c>
      <c r="D157" s="24" t="s">
        <v>208</v>
      </c>
      <c r="E157" s="27" t="s">
        <v>45</v>
      </c>
      <c r="F157" s="25">
        <v>29875.75</v>
      </c>
      <c r="G157" s="22">
        <v>0</v>
      </c>
      <c r="H157" s="23">
        <v>857.43</v>
      </c>
      <c r="I157" s="22">
        <v>2121.1799999999998</v>
      </c>
      <c r="J157" s="22">
        <v>328.63</v>
      </c>
      <c r="K157" s="22">
        <v>908.22</v>
      </c>
      <c r="L157" s="22">
        <v>2118.19</v>
      </c>
      <c r="M157" s="22">
        <v>0</v>
      </c>
      <c r="N157" s="20">
        <f t="shared" si="32"/>
        <v>6333.65</v>
      </c>
      <c r="O157" s="12">
        <f t="shared" si="34"/>
        <v>1765.65</v>
      </c>
      <c r="P157" s="20">
        <f t="shared" si="33"/>
        <v>4568</v>
      </c>
      <c r="Q157" s="42">
        <f t="shared" si="35"/>
        <v>28110.1</v>
      </c>
      <c r="R157" s="9"/>
      <c r="S157" s="9"/>
      <c r="T157" s="9"/>
      <c r="U157" s="9"/>
    </row>
    <row r="158" spans="1:21" s="5" customFormat="1" ht="16.5" customHeight="1" x14ac:dyDescent="0.2">
      <c r="A158" s="21">
        <v>129</v>
      </c>
      <c r="B158" s="24" t="s">
        <v>315</v>
      </c>
      <c r="C158" s="24" t="s">
        <v>41</v>
      </c>
      <c r="D158" s="24" t="s">
        <v>208</v>
      </c>
      <c r="E158" s="27" t="s">
        <v>45</v>
      </c>
      <c r="F158" s="25">
        <v>26000</v>
      </c>
      <c r="G158" s="22">
        <v>0</v>
      </c>
      <c r="H158" s="23">
        <v>746.2</v>
      </c>
      <c r="I158" s="22">
        <v>1846</v>
      </c>
      <c r="J158" s="22">
        <v>286</v>
      </c>
      <c r="K158" s="22">
        <v>790.4</v>
      </c>
      <c r="L158" s="22">
        <v>1843.4</v>
      </c>
      <c r="M158" s="22">
        <v>1865.52</v>
      </c>
      <c r="N158" s="20">
        <f t="shared" ref="N158:N165" si="44">SUM(H158:M158)</f>
        <v>7377.52</v>
      </c>
      <c r="O158" s="12">
        <f t="shared" ref="O158:O165" si="45">G158+H158+K158+M158</f>
        <v>3402.12</v>
      </c>
      <c r="P158" s="20">
        <f t="shared" ref="P158:P165" si="46">+I158+J158+L158</f>
        <v>3975.4</v>
      </c>
      <c r="Q158" s="42">
        <f t="shared" ref="Q158:Q165" si="47">F158-O158</f>
        <v>22597.88</v>
      </c>
      <c r="R158" s="9"/>
      <c r="S158" s="9"/>
      <c r="T158" s="9"/>
      <c r="U158" s="9"/>
    </row>
    <row r="159" spans="1:21" s="5" customFormat="1" ht="16.5" customHeight="1" x14ac:dyDescent="0.2">
      <c r="A159" s="30">
        <v>130</v>
      </c>
      <c r="B159" s="24" t="s">
        <v>323</v>
      </c>
      <c r="C159" s="24" t="s">
        <v>41</v>
      </c>
      <c r="D159" s="24" t="s">
        <v>210</v>
      </c>
      <c r="E159" s="27" t="s">
        <v>45</v>
      </c>
      <c r="F159" s="25">
        <v>24000</v>
      </c>
      <c r="G159" s="22">
        <v>0</v>
      </c>
      <c r="H159" s="23">
        <v>688.8</v>
      </c>
      <c r="I159" s="22">
        <v>1704</v>
      </c>
      <c r="J159" s="22">
        <v>264</v>
      </c>
      <c r="K159" s="22">
        <v>729.6</v>
      </c>
      <c r="L159" s="22">
        <v>1701.6</v>
      </c>
      <c r="M159" s="22">
        <v>0</v>
      </c>
      <c r="N159" s="20">
        <f t="shared" si="44"/>
        <v>5088</v>
      </c>
      <c r="O159" s="12">
        <f t="shared" si="45"/>
        <v>1418.4</v>
      </c>
      <c r="P159" s="20">
        <f t="shared" si="46"/>
        <v>3669.6</v>
      </c>
      <c r="Q159" s="42">
        <f t="shared" si="47"/>
        <v>22581.599999999999</v>
      </c>
      <c r="R159" s="9"/>
      <c r="S159" s="9"/>
      <c r="T159" s="9"/>
      <c r="U159" s="9"/>
    </row>
    <row r="160" spans="1:21" s="5" customFormat="1" ht="16.5" customHeight="1" x14ac:dyDescent="0.2">
      <c r="A160" s="21">
        <v>131</v>
      </c>
      <c r="B160" s="24" t="s">
        <v>309</v>
      </c>
      <c r="C160" s="24" t="s">
        <v>41</v>
      </c>
      <c r="D160" s="24" t="s">
        <v>208</v>
      </c>
      <c r="E160" s="27" t="s">
        <v>45</v>
      </c>
      <c r="F160" s="25">
        <v>24000</v>
      </c>
      <c r="G160" s="22">
        <v>0</v>
      </c>
      <c r="H160" s="23">
        <v>688.8</v>
      </c>
      <c r="I160" s="22">
        <v>1704</v>
      </c>
      <c r="J160" s="22">
        <v>264</v>
      </c>
      <c r="K160" s="22">
        <v>729.6</v>
      </c>
      <c r="L160" s="22">
        <v>1701.6</v>
      </c>
      <c r="M160" s="22">
        <v>932.76</v>
      </c>
      <c r="N160" s="20">
        <f t="shared" si="44"/>
        <v>6020.76</v>
      </c>
      <c r="O160" s="12">
        <f t="shared" si="45"/>
        <v>2351.16</v>
      </c>
      <c r="P160" s="20">
        <f t="shared" si="46"/>
        <v>3669.6</v>
      </c>
      <c r="Q160" s="42">
        <f t="shared" si="47"/>
        <v>21648.84</v>
      </c>
      <c r="R160" s="9"/>
      <c r="S160" s="9"/>
      <c r="T160" s="9"/>
      <c r="U160" s="9"/>
    </row>
    <row r="161" spans="1:21" s="5" customFormat="1" ht="16.5" customHeight="1" x14ac:dyDescent="0.2">
      <c r="A161" s="21">
        <v>132</v>
      </c>
      <c r="B161" s="24" t="s">
        <v>307</v>
      </c>
      <c r="C161" s="24" t="s">
        <v>41</v>
      </c>
      <c r="D161" s="24" t="s">
        <v>208</v>
      </c>
      <c r="E161" s="27" t="s">
        <v>45</v>
      </c>
      <c r="F161" s="25">
        <v>24000</v>
      </c>
      <c r="G161" s="22">
        <v>0</v>
      </c>
      <c r="H161" s="23">
        <v>688.8</v>
      </c>
      <c r="I161" s="22">
        <v>1704</v>
      </c>
      <c r="J161" s="22">
        <v>264</v>
      </c>
      <c r="K161" s="22">
        <v>729.6</v>
      </c>
      <c r="L161" s="22">
        <v>1701.6</v>
      </c>
      <c r="M161" s="22">
        <v>932.76</v>
      </c>
      <c r="N161" s="20">
        <f t="shared" si="44"/>
        <v>6020.76</v>
      </c>
      <c r="O161" s="12">
        <f t="shared" si="45"/>
        <v>2351.16</v>
      </c>
      <c r="P161" s="20">
        <f t="shared" si="46"/>
        <v>3669.6</v>
      </c>
      <c r="Q161" s="42">
        <f t="shared" si="47"/>
        <v>21648.84</v>
      </c>
      <c r="R161" s="9"/>
      <c r="S161" s="9"/>
      <c r="T161" s="9"/>
      <c r="U161" s="9"/>
    </row>
    <row r="162" spans="1:21" s="5" customFormat="1" ht="16.5" customHeight="1" x14ac:dyDescent="0.2">
      <c r="A162" s="30">
        <v>133</v>
      </c>
      <c r="B162" s="24" t="s">
        <v>305</v>
      </c>
      <c r="C162" s="24" t="s">
        <v>41</v>
      </c>
      <c r="D162" s="24" t="s">
        <v>210</v>
      </c>
      <c r="E162" s="27" t="s">
        <v>45</v>
      </c>
      <c r="F162" s="25">
        <v>22000</v>
      </c>
      <c r="G162" s="22">
        <v>0</v>
      </c>
      <c r="H162" s="23">
        <v>631.4</v>
      </c>
      <c r="I162" s="22">
        <v>1562</v>
      </c>
      <c r="J162" s="22">
        <v>242</v>
      </c>
      <c r="K162" s="22">
        <v>668.8</v>
      </c>
      <c r="L162" s="22">
        <v>1559.8</v>
      </c>
      <c r="M162" s="22">
        <v>932.76</v>
      </c>
      <c r="N162" s="20">
        <f t="shared" si="44"/>
        <v>5596.76</v>
      </c>
      <c r="O162" s="12">
        <f t="shared" si="45"/>
        <v>2232.96</v>
      </c>
      <c r="P162" s="20">
        <f t="shared" si="46"/>
        <v>3363.8</v>
      </c>
      <c r="Q162" s="42">
        <f t="shared" si="47"/>
        <v>19767.04</v>
      </c>
      <c r="R162" s="9"/>
      <c r="S162" s="9"/>
      <c r="T162" s="9"/>
      <c r="U162" s="9"/>
    </row>
    <row r="163" spans="1:21" s="5" customFormat="1" ht="16.5" customHeight="1" x14ac:dyDescent="0.2">
      <c r="A163" s="21">
        <v>134</v>
      </c>
      <c r="B163" s="24" t="s">
        <v>313</v>
      </c>
      <c r="C163" s="24" t="s">
        <v>41</v>
      </c>
      <c r="D163" s="24" t="s">
        <v>208</v>
      </c>
      <c r="E163" s="27" t="s">
        <v>45</v>
      </c>
      <c r="F163" s="25">
        <v>22000</v>
      </c>
      <c r="G163" s="22">
        <v>0</v>
      </c>
      <c r="H163" s="23">
        <v>631.4</v>
      </c>
      <c r="I163" s="22">
        <v>1562</v>
      </c>
      <c r="J163" s="22">
        <v>242</v>
      </c>
      <c r="K163" s="22">
        <v>668.8</v>
      </c>
      <c r="L163" s="22">
        <v>1559.8</v>
      </c>
      <c r="M163" s="22">
        <v>1865.52</v>
      </c>
      <c r="N163" s="20">
        <f t="shared" si="44"/>
        <v>6529.52</v>
      </c>
      <c r="O163" s="12">
        <f t="shared" si="45"/>
        <v>3165.72</v>
      </c>
      <c r="P163" s="20">
        <f t="shared" si="46"/>
        <v>3363.8</v>
      </c>
      <c r="Q163" s="42">
        <f t="shared" si="47"/>
        <v>18834.28</v>
      </c>
      <c r="R163" s="9"/>
      <c r="S163" s="9"/>
      <c r="T163" s="9"/>
      <c r="U163" s="9"/>
    </row>
    <row r="164" spans="1:21" s="5" customFormat="1" ht="16.5" customHeight="1" x14ac:dyDescent="0.2">
      <c r="A164" s="21">
        <v>135</v>
      </c>
      <c r="B164" s="31" t="s">
        <v>327</v>
      </c>
      <c r="C164" s="31" t="s">
        <v>41</v>
      </c>
      <c r="D164" s="31" t="s">
        <v>109</v>
      </c>
      <c r="E164" s="27" t="s">
        <v>45</v>
      </c>
      <c r="F164" s="33">
        <v>18000</v>
      </c>
      <c r="G164" s="34">
        <v>0</v>
      </c>
      <c r="H164" s="39">
        <v>516.6</v>
      </c>
      <c r="I164" s="34">
        <v>1278</v>
      </c>
      <c r="J164" s="34">
        <v>198</v>
      </c>
      <c r="K164" s="34">
        <v>547.20000000000005</v>
      </c>
      <c r="L164" s="34">
        <v>1276.2</v>
      </c>
      <c r="M164" s="34">
        <v>0</v>
      </c>
      <c r="N164" s="11">
        <f t="shared" si="44"/>
        <v>3816</v>
      </c>
      <c r="O164" s="43">
        <f t="shared" si="45"/>
        <v>1063.8000000000002</v>
      </c>
      <c r="P164" s="11">
        <f t="shared" si="46"/>
        <v>2752.2</v>
      </c>
      <c r="Q164" s="42">
        <f t="shared" si="47"/>
        <v>16936.2</v>
      </c>
      <c r="R164" s="9"/>
      <c r="S164" s="9"/>
      <c r="T164" s="9"/>
      <c r="U164" s="9"/>
    </row>
    <row r="165" spans="1:21" s="5" customFormat="1" ht="16.5" customHeight="1" x14ac:dyDescent="0.2">
      <c r="A165" s="30">
        <v>136</v>
      </c>
      <c r="B165" s="24" t="s">
        <v>316</v>
      </c>
      <c r="C165" s="24" t="s">
        <v>41</v>
      </c>
      <c r="D165" s="24" t="s">
        <v>208</v>
      </c>
      <c r="E165" s="27" t="s">
        <v>45</v>
      </c>
      <c r="F165" s="25">
        <v>9958.58</v>
      </c>
      <c r="G165" s="22">
        <v>0</v>
      </c>
      <c r="H165" s="23">
        <v>285.81</v>
      </c>
      <c r="I165" s="22">
        <v>707.06</v>
      </c>
      <c r="J165" s="22">
        <v>109.54</v>
      </c>
      <c r="K165" s="22">
        <v>302.74</v>
      </c>
      <c r="L165" s="22">
        <v>706.06</v>
      </c>
      <c r="M165" s="22">
        <v>0</v>
      </c>
      <c r="N165" s="20">
        <f t="shared" si="44"/>
        <v>2111.21</v>
      </c>
      <c r="O165" s="12">
        <f t="shared" si="45"/>
        <v>588.54999999999995</v>
      </c>
      <c r="P165" s="20">
        <f t="shared" si="46"/>
        <v>1522.6599999999999</v>
      </c>
      <c r="Q165" s="42">
        <f t="shared" si="47"/>
        <v>9370.0300000000007</v>
      </c>
      <c r="R165" s="9"/>
      <c r="S165" s="9"/>
      <c r="T165" s="9"/>
      <c r="U165" s="9"/>
    </row>
    <row r="166" spans="1:21" s="5" customFormat="1" ht="16.5" customHeight="1" thickBot="1" x14ac:dyDescent="0.25">
      <c r="A166" s="69" t="s">
        <v>328</v>
      </c>
      <c r="B166" s="70"/>
      <c r="C166" s="70"/>
      <c r="D166" s="70"/>
      <c r="E166" s="45"/>
      <c r="F166" s="58">
        <f t="shared" ref="F166:M166" si="48">SUM(F132:F165)</f>
        <v>1552281.08</v>
      </c>
      <c r="G166" s="58">
        <f t="shared" si="48"/>
        <v>70703.269999999975</v>
      </c>
      <c r="H166" s="68">
        <f t="shared" si="48"/>
        <v>44550.450000000019</v>
      </c>
      <c r="I166" s="58">
        <f t="shared" si="48"/>
        <v>110211.96999999997</v>
      </c>
      <c r="J166" s="58">
        <f t="shared" si="48"/>
        <v>13779.179999999997</v>
      </c>
      <c r="K166" s="58">
        <f t="shared" si="48"/>
        <v>47189.34</v>
      </c>
      <c r="L166" s="58">
        <f t="shared" si="48"/>
        <v>110056.72000000002</v>
      </c>
      <c r="M166" s="58">
        <f t="shared" si="48"/>
        <v>21453.479999999996</v>
      </c>
      <c r="N166" s="60">
        <f>N132+N133+N134+N135+N136+N137+N138+N139+N140+N141+N142+N143+N144+N145+N146+N147+N148+N149+N150+N151+N152+N153+N154+N155+N156+N157+N158+N159+N160+N161+N162+N163+N164+N165</f>
        <v>347241.14000000013</v>
      </c>
      <c r="O166" s="60">
        <f>SUM(O132:O165)</f>
        <v>183896.53999999998</v>
      </c>
      <c r="P166" s="60">
        <f>SUM(P132:P165)</f>
        <v>234047.86999999994</v>
      </c>
      <c r="Q166" s="61">
        <f>SUM(Q132:Q165)</f>
        <v>1368384.5400000005</v>
      </c>
      <c r="R166" s="9"/>
      <c r="S166" s="9"/>
      <c r="T166" s="9"/>
      <c r="U166" s="9"/>
    </row>
    <row r="167" spans="1:21" s="5" customFormat="1" ht="22.5" customHeight="1" thickBot="1" x14ac:dyDescent="0.25">
      <c r="A167" s="71" t="s">
        <v>42</v>
      </c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3"/>
      <c r="R167" s="9"/>
      <c r="S167" s="9"/>
      <c r="T167" s="9"/>
      <c r="U167" s="9"/>
    </row>
    <row r="168" spans="1:21" s="5" customFormat="1" ht="16.5" customHeight="1" x14ac:dyDescent="0.2">
      <c r="A168" s="30">
        <v>137</v>
      </c>
      <c r="B168" s="35" t="s">
        <v>236</v>
      </c>
      <c r="C168" s="35" t="s">
        <v>42</v>
      </c>
      <c r="D168" s="35" t="s">
        <v>237</v>
      </c>
      <c r="E168" s="36" t="s">
        <v>45</v>
      </c>
      <c r="F168" s="37">
        <v>261224</v>
      </c>
      <c r="G168" s="38">
        <v>50977.919999999998</v>
      </c>
      <c r="H168" s="40">
        <v>6392.64</v>
      </c>
      <c r="I168" s="38">
        <v>15814.54</v>
      </c>
      <c r="J168" s="38">
        <v>490.03</v>
      </c>
      <c r="K168" s="38">
        <v>3385.65</v>
      </c>
      <c r="L168" s="38">
        <v>7896.13</v>
      </c>
      <c r="M168" s="38">
        <v>1865.52</v>
      </c>
      <c r="N168" s="12">
        <f t="shared" ref="N168:N186" si="49">SUM(H168:M168)</f>
        <v>35844.509999999995</v>
      </c>
      <c r="O168" s="12">
        <f>G168+H168+K168+M168</f>
        <v>62621.729999999996</v>
      </c>
      <c r="P168" s="12">
        <f t="shared" ref="P168:P186" si="50">+I168+J168+L168</f>
        <v>24200.7</v>
      </c>
      <c r="Q168" s="42">
        <f t="shared" si="35"/>
        <v>198602.27000000002</v>
      </c>
      <c r="R168" s="9"/>
      <c r="S168" s="9"/>
      <c r="T168" s="9"/>
      <c r="U168" s="9"/>
    </row>
    <row r="169" spans="1:21" s="5" customFormat="1" ht="16.5" customHeight="1" x14ac:dyDescent="0.2">
      <c r="A169" s="21">
        <v>138</v>
      </c>
      <c r="B169" s="24" t="s">
        <v>238</v>
      </c>
      <c r="C169" s="24" t="s">
        <v>42</v>
      </c>
      <c r="D169" s="24" t="s">
        <v>239</v>
      </c>
      <c r="E169" s="27" t="s">
        <v>45</v>
      </c>
      <c r="F169" s="25">
        <v>130000</v>
      </c>
      <c r="G169" s="22">
        <v>19303.71</v>
      </c>
      <c r="H169" s="23">
        <v>3731</v>
      </c>
      <c r="I169" s="22">
        <v>9230</v>
      </c>
      <c r="J169" s="22">
        <v>490.03</v>
      </c>
      <c r="K169" s="22">
        <v>3385.65</v>
      </c>
      <c r="L169" s="22">
        <v>7896.13</v>
      </c>
      <c r="M169" s="22">
        <v>0</v>
      </c>
      <c r="N169" s="20">
        <f t="shared" si="49"/>
        <v>24732.81</v>
      </c>
      <c r="O169" s="12">
        <f t="shared" ref="O169:O186" si="51">G169+H169+K169+M169</f>
        <v>26420.36</v>
      </c>
      <c r="P169" s="20">
        <f t="shared" si="50"/>
        <v>17616.16</v>
      </c>
      <c r="Q169" s="42">
        <f t="shared" si="35"/>
        <v>103579.64</v>
      </c>
      <c r="R169" s="9"/>
      <c r="S169" s="9"/>
      <c r="T169" s="9"/>
      <c r="U169" s="9"/>
    </row>
    <row r="170" spans="1:21" s="5" customFormat="1" ht="16.5" customHeight="1" x14ac:dyDescent="0.2">
      <c r="A170" s="21">
        <v>139</v>
      </c>
      <c r="B170" s="24" t="s">
        <v>240</v>
      </c>
      <c r="C170" s="24" t="s">
        <v>42</v>
      </c>
      <c r="D170" s="24" t="s">
        <v>241</v>
      </c>
      <c r="E170" s="27" t="s">
        <v>45</v>
      </c>
      <c r="F170" s="25">
        <v>130000</v>
      </c>
      <c r="G170" s="22">
        <v>19303.71</v>
      </c>
      <c r="H170" s="23">
        <v>3731</v>
      </c>
      <c r="I170" s="22">
        <v>9230</v>
      </c>
      <c r="J170" s="22">
        <v>490.03</v>
      </c>
      <c r="K170" s="22">
        <v>3385.65</v>
      </c>
      <c r="L170" s="22">
        <v>7896.13</v>
      </c>
      <c r="M170" s="22">
        <v>0</v>
      </c>
      <c r="N170" s="20">
        <f t="shared" si="49"/>
        <v>24732.81</v>
      </c>
      <c r="O170" s="12">
        <f t="shared" si="51"/>
        <v>26420.36</v>
      </c>
      <c r="P170" s="20">
        <f t="shared" si="50"/>
        <v>17616.16</v>
      </c>
      <c r="Q170" s="42">
        <f t="shared" si="35"/>
        <v>103579.64</v>
      </c>
      <c r="R170" s="9"/>
      <c r="S170" s="9"/>
      <c r="T170" s="9"/>
      <c r="U170" s="9"/>
    </row>
    <row r="171" spans="1:21" s="5" customFormat="1" ht="16.5" customHeight="1" x14ac:dyDescent="0.2">
      <c r="A171" s="30">
        <v>140</v>
      </c>
      <c r="B171" s="24" t="s">
        <v>242</v>
      </c>
      <c r="C171" s="24" t="s">
        <v>42</v>
      </c>
      <c r="D171" s="24" t="s">
        <v>243</v>
      </c>
      <c r="E171" s="27" t="s">
        <v>45</v>
      </c>
      <c r="F171" s="25">
        <v>130000</v>
      </c>
      <c r="G171" s="22">
        <v>19070.52</v>
      </c>
      <c r="H171" s="23">
        <v>3731</v>
      </c>
      <c r="I171" s="22">
        <v>9230</v>
      </c>
      <c r="J171" s="22">
        <v>490.03</v>
      </c>
      <c r="K171" s="22">
        <v>3385.65</v>
      </c>
      <c r="L171" s="22">
        <v>7896.13</v>
      </c>
      <c r="M171" s="22">
        <v>932.76</v>
      </c>
      <c r="N171" s="20">
        <f t="shared" si="49"/>
        <v>25665.57</v>
      </c>
      <c r="O171" s="12">
        <f t="shared" si="51"/>
        <v>27119.93</v>
      </c>
      <c r="P171" s="20">
        <f t="shared" si="50"/>
        <v>17616.16</v>
      </c>
      <c r="Q171" s="42">
        <f t="shared" si="35"/>
        <v>102880.07</v>
      </c>
      <c r="R171" s="9"/>
      <c r="S171" s="9"/>
      <c r="T171" s="9"/>
      <c r="U171" s="9"/>
    </row>
    <row r="172" spans="1:21" s="5" customFormat="1" ht="16.5" customHeight="1" x14ac:dyDescent="0.2">
      <c r="A172" s="21">
        <v>141</v>
      </c>
      <c r="B172" s="24" t="s">
        <v>244</v>
      </c>
      <c r="C172" s="24" t="s">
        <v>42</v>
      </c>
      <c r="D172" s="24" t="s">
        <v>245</v>
      </c>
      <c r="E172" s="27" t="s">
        <v>45</v>
      </c>
      <c r="F172" s="25">
        <v>130000</v>
      </c>
      <c r="G172" s="22">
        <v>19303.71</v>
      </c>
      <c r="H172" s="23">
        <v>3731</v>
      </c>
      <c r="I172" s="22">
        <v>9230</v>
      </c>
      <c r="J172" s="22">
        <v>490.03</v>
      </c>
      <c r="K172" s="22">
        <v>3385.65</v>
      </c>
      <c r="L172" s="22">
        <v>7896.13</v>
      </c>
      <c r="M172" s="22">
        <v>0</v>
      </c>
      <c r="N172" s="20">
        <f t="shared" si="49"/>
        <v>24732.81</v>
      </c>
      <c r="O172" s="12">
        <f t="shared" si="51"/>
        <v>26420.36</v>
      </c>
      <c r="P172" s="20">
        <f t="shared" si="50"/>
        <v>17616.16</v>
      </c>
      <c r="Q172" s="42">
        <f t="shared" si="35"/>
        <v>103579.64</v>
      </c>
      <c r="R172" s="9"/>
      <c r="S172" s="9"/>
      <c r="T172" s="9"/>
      <c r="U172" s="9"/>
    </row>
    <row r="173" spans="1:21" s="5" customFormat="1" ht="16.5" customHeight="1" x14ac:dyDescent="0.2">
      <c r="A173" s="21">
        <v>142</v>
      </c>
      <c r="B173" s="24" t="s">
        <v>264</v>
      </c>
      <c r="C173" s="24" t="s">
        <v>42</v>
      </c>
      <c r="D173" s="24" t="s">
        <v>265</v>
      </c>
      <c r="E173" s="27" t="s">
        <v>45</v>
      </c>
      <c r="F173" s="25">
        <v>120000</v>
      </c>
      <c r="G173" s="22">
        <v>16875.46</v>
      </c>
      <c r="H173" s="23">
        <v>3444</v>
      </c>
      <c r="I173" s="22">
        <v>8520</v>
      </c>
      <c r="J173" s="22">
        <v>490.03</v>
      </c>
      <c r="K173" s="22">
        <v>3385.65</v>
      </c>
      <c r="L173" s="22">
        <v>7896.13</v>
      </c>
      <c r="M173" s="22">
        <v>0</v>
      </c>
      <c r="N173" s="20">
        <f t="shared" ref="N173:N180" si="52">SUM(H173:M173)</f>
        <v>23735.81</v>
      </c>
      <c r="O173" s="12">
        <f t="shared" ref="O173:O180" si="53">G173+H173+K173+M173</f>
        <v>23705.11</v>
      </c>
      <c r="P173" s="20">
        <f t="shared" ref="P173:P180" si="54">+I173+J173+L173</f>
        <v>16906.16</v>
      </c>
      <c r="Q173" s="42">
        <f t="shared" ref="Q173:Q180" si="55">F173-O173</f>
        <v>96294.89</v>
      </c>
      <c r="R173" s="9"/>
      <c r="S173" s="9"/>
      <c r="T173" s="9"/>
      <c r="U173" s="9"/>
    </row>
    <row r="174" spans="1:21" s="5" customFormat="1" ht="16.5" customHeight="1" x14ac:dyDescent="0.2">
      <c r="A174" s="30">
        <v>143</v>
      </c>
      <c r="B174" s="24" t="s">
        <v>283</v>
      </c>
      <c r="C174" s="24" t="s">
        <v>42</v>
      </c>
      <c r="D174" s="24" t="s">
        <v>284</v>
      </c>
      <c r="E174" s="27" t="s">
        <v>58</v>
      </c>
      <c r="F174" s="25">
        <v>100000</v>
      </c>
      <c r="G174" s="22">
        <v>12105.37</v>
      </c>
      <c r="H174" s="23">
        <v>2870</v>
      </c>
      <c r="I174" s="22">
        <v>7100</v>
      </c>
      <c r="J174" s="22">
        <v>490.03</v>
      </c>
      <c r="K174" s="22">
        <v>3040</v>
      </c>
      <c r="L174" s="22">
        <v>7090</v>
      </c>
      <c r="M174" s="22">
        <v>0</v>
      </c>
      <c r="N174" s="20">
        <f t="shared" si="52"/>
        <v>20590.03</v>
      </c>
      <c r="O174" s="12">
        <f t="shared" si="53"/>
        <v>18015.370000000003</v>
      </c>
      <c r="P174" s="20">
        <f t="shared" si="54"/>
        <v>14680.029999999999</v>
      </c>
      <c r="Q174" s="42">
        <f t="shared" si="55"/>
        <v>81984.63</v>
      </c>
      <c r="R174" s="9"/>
      <c r="S174" s="9"/>
      <c r="T174" s="9"/>
      <c r="U174" s="9"/>
    </row>
    <row r="175" spans="1:21" s="5" customFormat="1" ht="16.5" customHeight="1" x14ac:dyDescent="0.2">
      <c r="A175" s="21">
        <v>144</v>
      </c>
      <c r="B175" s="31" t="s">
        <v>285</v>
      </c>
      <c r="C175" s="31" t="s">
        <v>42</v>
      </c>
      <c r="D175" s="31" t="s">
        <v>286</v>
      </c>
      <c r="E175" s="27" t="s">
        <v>45</v>
      </c>
      <c r="F175" s="33">
        <v>90000</v>
      </c>
      <c r="G175" s="34">
        <v>9753.1200000000008</v>
      </c>
      <c r="H175" s="39">
        <v>2583</v>
      </c>
      <c r="I175" s="34">
        <v>6390</v>
      </c>
      <c r="J175" s="34">
        <v>490.03</v>
      </c>
      <c r="K175" s="34">
        <v>2736</v>
      </c>
      <c r="L175" s="34">
        <v>6381</v>
      </c>
      <c r="M175" s="34">
        <v>0</v>
      </c>
      <c r="N175" s="11">
        <f t="shared" si="52"/>
        <v>18580.03</v>
      </c>
      <c r="O175" s="43">
        <f t="shared" si="53"/>
        <v>15072.12</v>
      </c>
      <c r="P175" s="11">
        <f t="shared" si="54"/>
        <v>13261.029999999999</v>
      </c>
      <c r="Q175" s="42">
        <f t="shared" si="55"/>
        <v>74927.88</v>
      </c>
      <c r="R175" s="9"/>
      <c r="S175" s="9"/>
      <c r="T175" s="9"/>
      <c r="U175" s="9"/>
    </row>
    <row r="176" spans="1:21" s="5" customFormat="1" ht="16.5" customHeight="1" x14ac:dyDescent="0.2">
      <c r="A176" s="21">
        <v>145</v>
      </c>
      <c r="B176" s="24" t="s">
        <v>271</v>
      </c>
      <c r="C176" s="24" t="s">
        <v>42</v>
      </c>
      <c r="D176" s="24" t="s">
        <v>272</v>
      </c>
      <c r="E176" s="27" t="s">
        <v>45</v>
      </c>
      <c r="F176" s="25">
        <v>90000</v>
      </c>
      <c r="G176" s="22">
        <v>9519.93</v>
      </c>
      <c r="H176" s="23">
        <v>2583</v>
      </c>
      <c r="I176" s="22">
        <v>6390</v>
      </c>
      <c r="J176" s="22">
        <v>490.03</v>
      </c>
      <c r="K176" s="22">
        <v>2736</v>
      </c>
      <c r="L176" s="22">
        <v>6381</v>
      </c>
      <c r="M176" s="22">
        <v>932.76</v>
      </c>
      <c r="N176" s="20">
        <f t="shared" si="52"/>
        <v>19512.789999999997</v>
      </c>
      <c r="O176" s="12">
        <f t="shared" si="53"/>
        <v>15771.69</v>
      </c>
      <c r="P176" s="20">
        <f t="shared" si="54"/>
        <v>13261.029999999999</v>
      </c>
      <c r="Q176" s="42">
        <f t="shared" si="55"/>
        <v>74228.31</v>
      </c>
      <c r="R176" s="9"/>
      <c r="S176" s="9"/>
      <c r="T176" s="9"/>
      <c r="U176" s="9"/>
    </row>
    <row r="177" spans="1:21" s="5" customFormat="1" ht="16.5" customHeight="1" x14ac:dyDescent="0.2">
      <c r="A177" s="30">
        <v>146</v>
      </c>
      <c r="B177" s="24" t="s">
        <v>266</v>
      </c>
      <c r="C177" s="24" t="s">
        <v>42</v>
      </c>
      <c r="D177" s="24" t="s">
        <v>267</v>
      </c>
      <c r="E177" s="27" t="s">
        <v>58</v>
      </c>
      <c r="F177" s="25">
        <v>90000</v>
      </c>
      <c r="G177" s="22">
        <v>9753.1200000000008</v>
      </c>
      <c r="H177" s="23">
        <v>2583</v>
      </c>
      <c r="I177" s="22">
        <v>6390</v>
      </c>
      <c r="J177" s="22">
        <v>490.03</v>
      </c>
      <c r="K177" s="22">
        <v>2736</v>
      </c>
      <c r="L177" s="22">
        <v>6381</v>
      </c>
      <c r="M177" s="22">
        <v>0</v>
      </c>
      <c r="N177" s="20">
        <f t="shared" si="52"/>
        <v>18580.03</v>
      </c>
      <c r="O177" s="12">
        <f t="shared" si="53"/>
        <v>15072.12</v>
      </c>
      <c r="P177" s="20">
        <f t="shared" si="54"/>
        <v>13261.029999999999</v>
      </c>
      <c r="Q177" s="42">
        <f t="shared" si="55"/>
        <v>74927.88</v>
      </c>
      <c r="R177" s="9"/>
      <c r="S177" s="9"/>
      <c r="T177" s="9"/>
      <c r="U177" s="9"/>
    </row>
    <row r="178" spans="1:21" s="5" customFormat="1" ht="16.5" customHeight="1" x14ac:dyDescent="0.2">
      <c r="A178" s="21">
        <v>147</v>
      </c>
      <c r="B178" s="24" t="s">
        <v>260</v>
      </c>
      <c r="C178" s="24" t="s">
        <v>42</v>
      </c>
      <c r="D178" s="24" t="s">
        <v>261</v>
      </c>
      <c r="E178" s="27" t="s">
        <v>45</v>
      </c>
      <c r="F178" s="25">
        <v>85000</v>
      </c>
      <c r="G178" s="22">
        <v>8576.99</v>
      </c>
      <c r="H178" s="23">
        <v>2439.5</v>
      </c>
      <c r="I178" s="22">
        <v>6035</v>
      </c>
      <c r="J178" s="22">
        <v>490.03</v>
      </c>
      <c r="K178" s="22">
        <v>2584</v>
      </c>
      <c r="L178" s="22">
        <v>6026.5</v>
      </c>
      <c r="M178" s="22">
        <v>0</v>
      </c>
      <c r="N178" s="20">
        <f t="shared" si="52"/>
        <v>17575.03</v>
      </c>
      <c r="O178" s="12">
        <f t="shared" si="53"/>
        <v>13600.49</v>
      </c>
      <c r="P178" s="20">
        <f t="shared" si="54"/>
        <v>12551.529999999999</v>
      </c>
      <c r="Q178" s="42">
        <f t="shared" si="55"/>
        <v>71399.509999999995</v>
      </c>
      <c r="R178" s="9"/>
      <c r="S178" s="9"/>
      <c r="T178" s="9"/>
      <c r="U178" s="9"/>
    </row>
    <row r="179" spans="1:21" s="5" customFormat="1" ht="16.5" customHeight="1" x14ac:dyDescent="0.2">
      <c r="A179" s="21">
        <v>148</v>
      </c>
      <c r="B179" s="24" t="s">
        <v>258</v>
      </c>
      <c r="C179" s="24" t="s">
        <v>42</v>
      </c>
      <c r="D179" s="24" t="s">
        <v>259</v>
      </c>
      <c r="E179" s="27" t="s">
        <v>45</v>
      </c>
      <c r="F179" s="25">
        <v>80000</v>
      </c>
      <c r="G179" s="22">
        <v>7400.87</v>
      </c>
      <c r="H179" s="23">
        <v>2296</v>
      </c>
      <c r="I179" s="22">
        <v>5680</v>
      </c>
      <c r="J179" s="22">
        <v>490.03</v>
      </c>
      <c r="K179" s="22">
        <v>2432</v>
      </c>
      <c r="L179" s="22">
        <v>5672</v>
      </c>
      <c r="M179" s="22">
        <v>0</v>
      </c>
      <c r="N179" s="20">
        <f t="shared" si="52"/>
        <v>16570.03</v>
      </c>
      <c r="O179" s="12">
        <f t="shared" si="53"/>
        <v>12128.869999999999</v>
      </c>
      <c r="P179" s="20">
        <f t="shared" si="54"/>
        <v>11842.029999999999</v>
      </c>
      <c r="Q179" s="42">
        <f t="shared" si="55"/>
        <v>67871.13</v>
      </c>
      <c r="R179" s="9"/>
      <c r="S179" s="9"/>
      <c r="T179" s="57"/>
      <c r="U179" s="9"/>
    </row>
    <row r="180" spans="1:21" s="5" customFormat="1" ht="16.5" customHeight="1" x14ac:dyDescent="0.2">
      <c r="A180" s="30">
        <v>149</v>
      </c>
      <c r="B180" s="24" t="s">
        <v>268</v>
      </c>
      <c r="C180" s="24" t="s">
        <v>42</v>
      </c>
      <c r="D180" s="24" t="s">
        <v>269</v>
      </c>
      <c r="E180" s="27" t="s">
        <v>45</v>
      </c>
      <c r="F180" s="25">
        <v>70000</v>
      </c>
      <c r="G180" s="22">
        <v>5181.92</v>
      </c>
      <c r="H180" s="23">
        <v>2009</v>
      </c>
      <c r="I180" s="22">
        <v>4970</v>
      </c>
      <c r="J180" s="22">
        <v>490.03</v>
      </c>
      <c r="K180" s="22">
        <v>2128</v>
      </c>
      <c r="L180" s="22">
        <v>4963</v>
      </c>
      <c r="M180" s="22">
        <v>932.76</v>
      </c>
      <c r="N180" s="20">
        <f t="shared" si="52"/>
        <v>15492.789999999999</v>
      </c>
      <c r="O180" s="12">
        <f t="shared" si="53"/>
        <v>10251.68</v>
      </c>
      <c r="P180" s="20">
        <f t="shared" si="54"/>
        <v>10423.029999999999</v>
      </c>
      <c r="Q180" s="42">
        <f t="shared" si="55"/>
        <v>59748.32</v>
      </c>
      <c r="R180" s="9"/>
      <c r="S180" s="9"/>
      <c r="T180" s="9"/>
      <c r="U180" s="9"/>
    </row>
    <row r="181" spans="1:21" s="5" customFormat="1" ht="16.5" customHeight="1" x14ac:dyDescent="0.2">
      <c r="A181" s="21">
        <v>150</v>
      </c>
      <c r="B181" s="24" t="s">
        <v>248</v>
      </c>
      <c r="C181" s="24" t="s">
        <v>42</v>
      </c>
      <c r="D181" s="24" t="s">
        <v>249</v>
      </c>
      <c r="E181" s="27" t="s">
        <v>45</v>
      </c>
      <c r="F181" s="25">
        <v>65835</v>
      </c>
      <c r="G181" s="22">
        <v>4584.71</v>
      </c>
      <c r="H181" s="23">
        <v>1889.46</v>
      </c>
      <c r="I181" s="22">
        <v>4674.29</v>
      </c>
      <c r="J181" s="22">
        <v>490.03</v>
      </c>
      <c r="K181" s="22">
        <v>2001.38</v>
      </c>
      <c r="L181" s="22">
        <v>4667.7</v>
      </c>
      <c r="M181" s="22">
        <v>0</v>
      </c>
      <c r="N181" s="20">
        <f t="shared" si="49"/>
        <v>13722.86</v>
      </c>
      <c r="O181" s="12">
        <f t="shared" si="51"/>
        <v>8475.5499999999993</v>
      </c>
      <c r="P181" s="20">
        <f t="shared" si="50"/>
        <v>9832.02</v>
      </c>
      <c r="Q181" s="42">
        <f t="shared" si="35"/>
        <v>57359.45</v>
      </c>
      <c r="R181" s="9"/>
      <c r="S181" s="9"/>
      <c r="T181" s="9"/>
      <c r="U181" s="9"/>
    </row>
    <row r="182" spans="1:21" s="5" customFormat="1" ht="16.5" customHeight="1" x14ac:dyDescent="0.2">
      <c r="A182" s="21">
        <v>151</v>
      </c>
      <c r="B182" s="24" t="s">
        <v>277</v>
      </c>
      <c r="C182" s="24" t="s">
        <v>42</v>
      </c>
      <c r="D182" s="24" t="s">
        <v>276</v>
      </c>
      <c r="E182" s="27" t="s">
        <v>45</v>
      </c>
      <c r="F182" s="25">
        <v>61867.5</v>
      </c>
      <c r="G182" s="22">
        <v>3465</v>
      </c>
      <c r="H182" s="23">
        <v>1775.6</v>
      </c>
      <c r="I182" s="22">
        <v>4392.59</v>
      </c>
      <c r="J182" s="22">
        <v>490.03</v>
      </c>
      <c r="K182" s="22">
        <v>1880.77</v>
      </c>
      <c r="L182" s="22">
        <v>4386.41</v>
      </c>
      <c r="M182" s="22">
        <v>1865.52</v>
      </c>
      <c r="N182" s="20">
        <f>SUM(H182:M182)</f>
        <v>14790.92</v>
      </c>
      <c r="O182" s="12">
        <f>G182+H182+K182+M182</f>
        <v>8986.8900000000012</v>
      </c>
      <c r="P182" s="20">
        <f>+I182+J182+L182</f>
        <v>9269.0299999999988</v>
      </c>
      <c r="Q182" s="42">
        <f>F182-O182</f>
        <v>52880.61</v>
      </c>
      <c r="R182" s="9"/>
      <c r="S182" s="9"/>
      <c r="T182" s="9"/>
      <c r="U182" s="9"/>
    </row>
    <row r="183" spans="1:21" s="5" customFormat="1" ht="16.5" customHeight="1" x14ac:dyDescent="0.2">
      <c r="A183" s="30">
        <v>152</v>
      </c>
      <c r="B183" s="24" t="s">
        <v>275</v>
      </c>
      <c r="C183" s="24" t="s">
        <v>42</v>
      </c>
      <c r="D183" s="24" t="s">
        <v>249</v>
      </c>
      <c r="E183" s="27" t="s">
        <v>45</v>
      </c>
      <c r="F183" s="25">
        <v>60000</v>
      </c>
      <c r="G183" s="64">
        <v>0</v>
      </c>
      <c r="H183" s="23">
        <v>1722</v>
      </c>
      <c r="I183" s="22">
        <v>4260</v>
      </c>
      <c r="J183" s="22">
        <v>660</v>
      </c>
      <c r="K183" s="22">
        <v>1824</v>
      </c>
      <c r="L183" s="22">
        <v>4254</v>
      </c>
      <c r="M183" s="22">
        <v>1865.52</v>
      </c>
      <c r="N183" s="20">
        <f>SUM(H183:M183)</f>
        <v>14585.52</v>
      </c>
      <c r="O183" s="12">
        <f>G183+H183+K183+M183</f>
        <v>5411.52</v>
      </c>
      <c r="P183" s="20">
        <f>+I183+J183+L183</f>
        <v>9174</v>
      </c>
      <c r="Q183" s="42">
        <f>F183-O183</f>
        <v>54588.479999999996</v>
      </c>
      <c r="R183" s="9"/>
      <c r="S183" s="9"/>
      <c r="T183" s="9"/>
      <c r="U183" s="9"/>
    </row>
    <row r="184" spans="1:21" s="5" customFormat="1" ht="16.5" customHeight="1" x14ac:dyDescent="0.2">
      <c r="A184" s="21">
        <v>153</v>
      </c>
      <c r="B184" s="24" t="s">
        <v>281</v>
      </c>
      <c r="C184" s="24" t="s">
        <v>42</v>
      </c>
      <c r="D184" s="24" t="s">
        <v>282</v>
      </c>
      <c r="E184" s="27" t="s">
        <v>58</v>
      </c>
      <c r="F184" s="25">
        <v>56715</v>
      </c>
      <c r="G184" s="22">
        <v>2868.5</v>
      </c>
      <c r="H184" s="23">
        <v>1627.72</v>
      </c>
      <c r="I184" s="22">
        <v>4026.77</v>
      </c>
      <c r="J184" s="22">
        <v>490.03</v>
      </c>
      <c r="K184" s="22">
        <v>1724.14</v>
      </c>
      <c r="L184" s="22">
        <v>4021.09</v>
      </c>
      <c r="M184" s="22">
        <v>0</v>
      </c>
      <c r="N184" s="20">
        <f>SUM(H184:M184)</f>
        <v>11889.75</v>
      </c>
      <c r="O184" s="12">
        <f>G184+H184+K184+M184</f>
        <v>6220.3600000000006</v>
      </c>
      <c r="P184" s="20">
        <f>+I184+J184+L184</f>
        <v>8537.89</v>
      </c>
      <c r="Q184" s="42">
        <f>F184-O184</f>
        <v>50494.64</v>
      </c>
      <c r="R184" s="9"/>
      <c r="S184" s="9"/>
      <c r="T184" s="9"/>
      <c r="U184" s="9"/>
    </row>
    <row r="185" spans="1:21" s="5" customFormat="1" ht="16.5" customHeight="1" x14ac:dyDescent="0.2">
      <c r="A185" s="21">
        <v>154</v>
      </c>
      <c r="B185" s="24" t="s">
        <v>256</v>
      </c>
      <c r="C185" s="24" t="s">
        <v>42</v>
      </c>
      <c r="D185" s="24" t="s">
        <v>257</v>
      </c>
      <c r="E185" s="27" t="s">
        <v>58</v>
      </c>
      <c r="F185" s="25">
        <v>55000</v>
      </c>
      <c r="G185" s="22">
        <v>2559.6799999999998</v>
      </c>
      <c r="H185" s="23">
        <v>1578.5</v>
      </c>
      <c r="I185" s="22">
        <v>3905</v>
      </c>
      <c r="J185" s="22">
        <v>490.03</v>
      </c>
      <c r="K185" s="22">
        <v>1672</v>
      </c>
      <c r="L185" s="22">
        <v>3899.5</v>
      </c>
      <c r="M185" s="22">
        <v>0</v>
      </c>
      <c r="N185" s="20">
        <f>SUM(H185:M185)</f>
        <v>11545.029999999999</v>
      </c>
      <c r="O185" s="12">
        <f>G185+H185+K185+M185</f>
        <v>5810.18</v>
      </c>
      <c r="P185" s="20">
        <f>+I185+J185+L185</f>
        <v>8294.5299999999988</v>
      </c>
      <c r="Q185" s="42">
        <f>F185-O185</f>
        <v>49189.82</v>
      </c>
      <c r="R185" s="9"/>
      <c r="S185" s="9"/>
      <c r="T185" s="9"/>
      <c r="U185" s="9"/>
    </row>
    <row r="186" spans="1:21" s="5" customFormat="1" ht="16.5" customHeight="1" x14ac:dyDescent="0.2">
      <c r="A186" s="30">
        <v>155</v>
      </c>
      <c r="B186" s="24" t="s">
        <v>254</v>
      </c>
      <c r="C186" s="24" t="s">
        <v>42</v>
      </c>
      <c r="D186" s="24" t="s">
        <v>255</v>
      </c>
      <c r="E186" s="27" t="s">
        <v>58</v>
      </c>
      <c r="F186" s="25">
        <v>52625.78</v>
      </c>
      <c r="G186" s="22">
        <v>2224.59</v>
      </c>
      <c r="H186" s="23">
        <v>1510.36</v>
      </c>
      <c r="I186" s="22">
        <v>3736.43</v>
      </c>
      <c r="J186" s="22">
        <v>490.03</v>
      </c>
      <c r="K186" s="22">
        <v>1599.82</v>
      </c>
      <c r="L186" s="22">
        <v>3731.17</v>
      </c>
      <c r="M186" s="22">
        <v>0</v>
      </c>
      <c r="N186" s="20">
        <f t="shared" si="49"/>
        <v>11067.81</v>
      </c>
      <c r="O186" s="12">
        <f t="shared" si="51"/>
        <v>5334.7699999999995</v>
      </c>
      <c r="P186" s="20">
        <f t="shared" si="50"/>
        <v>7957.63</v>
      </c>
      <c r="Q186" s="42">
        <f t="shared" si="35"/>
        <v>47291.01</v>
      </c>
      <c r="R186" s="9"/>
      <c r="S186" s="9"/>
      <c r="T186" s="9"/>
      <c r="U186" s="9"/>
    </row>
    <row r="187" spans="1:21" s="5" customFormat="1" ht="16.5" customHeight="1" x14ac:dyDescent="0.2">
      <c r="A187" s="21">
        <v>156</v>
      </c>
      <c r="B187" s="24" t="s">
        <v>262</v>
      </c>
      <c r="C187" s="24" t="s">
        <v>42</v>
      </c>
      <c r="D187" s="24" t="s">
        <v>335</v>
      </c>
      <c r="E187" s="27" t="s">
        <v>45</v>
      </c>
      <c r="F187" s="25">
        <v>45000</v>
      </c>
      <c r="G187" s="64">
        <v>1148.33</v>
      </c>
      <c r="H187" s="23">
        <v>1291.5</v>
      </c>
      <c r="I187" s="22">
        <v>3195</v>
      </c>
      <c r="J187" s="22">
        <v>495.00000000000006</v>
      </c>
      <c r="K187" s="22">
        <v>1368</v>
      </c>
      <c r="L187" s="22">
        <v>3190.5</v>
      </c>
      <c r="M187" s="22">
        <v>0</v>
      </c>
      <c r="N187" s="20">
        <f t="shared" ref="N187:N195" si="56">SUM(H187:M187)</f>
        <v>9540</v>
      </c>
      <c r="O187" s="12">
        <f t="shared" ref="O187:O195" si="57">G187+H187+K187+M187</f>
        <v>3807.83</v>
      </c>
      <c r="P187" s="20">
        <f t="shared" ref="P187:P195" si="58">+I187+J187+L187</f>
        <v>6880.5</v>
      </c>
      <c r="Q187" s="42">
        <f t="shared" ref="Q187:Q195" si="59">F187-O187</f>
        <v>41192.17</v>
      </c>
      <c r="R187" s="9"/>
      <c r="S187" s="9"/>
      <c r="T187" s="53"/>
      <c r="U187" s="9"/>
    </row>
    <row r="188" spans="1:21" s="5" customFormat="1" ht="16.5" customHeight="1" x14ac:dyDescent="0.2">
      <c r="A188" s="21">
        <v>157</v>
      </c>
      <c r="B188" s="24" t="s">
        <v>250</v>
      </c>
      <c r="C188" s="24" t="s">
        <v>42</v>
      </c>
      <c r="D188" s="24" t="s">
        <v>251</v>
      </c>
      <c r="E188" s="27" t="s">
        <v>45</v>
      </c>
      <c r="F188" s="25">
        <v>44017.26</v>
      </c>
      <c r="G188" s="22">
        <v>1009.63</v>
      </c>
      <c r="H188" s="23">
        <v>1263.3</v>
      </c>
      <c r="I188" s="22">
        <v>3125.23</v>
      </c>
      <c r="J188" s="22">
        <v>484.19</v>
      </c>
      <c r="K188" s="22">
        <v>1338.12</v>
      </c>
      <c r="L188" s="22">
        <v>3120.82</v>
      </c>
      <c r="M188" s="22">
        <v>0</v>
      </c>
      <c r="N188" s="20">
        <f t="shared" si="56"/>
        <v>9331.66</v>
      </c>
      <c r="O188" s="12">
        <f t="shared" si="57"/>
        <v>3611.0499999999997</v>
      </c>
      <c r="P188" s="20">
        <f t="shared" si="58"/>
        <v>6730.24</v>
      </c>
      <c r="Q188" s="42">
        <f t="shared" si="59"/>
        <v>40406.21</v>
      </c>
      <c r="R188" s="9"/>
      <c r="S188" s="9"/>
      <c r="T188" s="9"/>
      <c r="U188" s="9"/>
    </row>
    <row r="189" spans="1:21" s="5" customFormat="1" ht="16.5" customHeight="1" x14ac:dyDescent="0.2">
      <c r="A189" s="30">
        <v>158</v>
      </c>
      <c r="B189" s="24" t="s">
        <v>246</v>
      </c>
      <c r="C189" s="24" t="s">
        <v>42</v>
      </c>
      <c r="D189" s="24" t="s">
        <v>247</v>
      </c>
      <c r="E189" s="27" t="s">
        <v>45</v>
      </c>
      <c r="F189" s="25">
        <v>29000</v>
      </c>
      <c r="G189" s="22">
        <v>0</v>
      </c>
      <c r="H189" s="23">
        <v>832.3</v>
      </c>
      <c r="I189" s="22">
        <v>2059</v>
      </c>
      <c r="J189" s="22">
        <v>319</v>
      </c>
      <c r="K189" s="22">
        <v>881.6</v>
      </c>
      <c r="L189" s="22">
        <v>2056.1</v>
      </c>
      <c r="M189" s="22">
        <v>0</v>
      </c>
      <c r="N189" s="20">
        <f t="shared" si="56"/>
        <v>6148</v>
      </c>
      <c r="O189" s="12">
        <f t="shared" si="57"/>
        <v>1713.9</v>
      </c>
      <c r="P189" s="20">
        <f t="shared" si="58"/>
        <v>4434.1000000000004</v>
      </c>
      <c r="Q189" s="42">
        <f t="shared" si="59"/>
        <v>27286.1</v>
      </c>
      <c r="R189" s="9"/>
      <c r="S189" s="9"/>
      <c r="T189" s="9"/>
      <c r="U189" s="9"/>
    </row>
    <row r="190" spans="1:21" s="5" customFormat="1" ht="16.5" customHeight="1" x14ac:dyDescent="0.2">
      <c r="A190" s="21">
        <v>159</v>
      </c>
      <c r="B190" s="24" t="s">
        <v>273</v>
      </c>
      <c r="C190" s="24" t="s">
        <v>42</v>
      </c>
      <c r="D190" s="24" t="s">
        <v>263</v>
      </c>
      <c r="E190" s="27" t="s">
        <v>45</v>
      </c>
      <c r="F190" s="25">
        <v>29000</v>
      </c>
      <c r="G190" s="22">
        <v>0</v>
      </c>
      <c r="H190" s="23">
        <v>832.3</v>
      </c>
      <c r="I190" s="22">
        <v>2059</v>
      </c>
      <c r="J190" s="22">
        <v>319</v>
      </c>
      <c r="K190" s="22">
        <v>881.6</v>
      </c>
      <c r="L190" s="22">
        <v>2056.1</v>
      </c>
      <c r="M190" s="22">
        <v>932.76</v>
      </c>
      <c r="N190" s="20">
        <f t="shared" si="56"/>
        <v>7080.76</v>
      </c>
      <c r="O190" s="12">
        <f t="shared" si="57"/>
        <v>2646.66</v>
      </c>
      <c r="P190" s="20">
        <f t="shared" si="58"/>
        <v>4434.1000000000004</v>
      </c>
      <c r="Q190" s="42">
        <f t="shared" si="59"/>
        <v>26353.34</v>
      </c>
      <c r="R190" s="9"/>
      <c r="S190" s="9"/>
      <c r="T190" s="9"/>
      <c r="U190" s="9"/>
    </row>
    <row r="191" spans="1:21" s="5" customFormat="1" ht="16.5" customHeight="1" x14ac:dyDescent="0.2">
      <c r="A191" s="21">
        <v>160</v>
      </c>
      <c r="B191" s="24" t="s">
        <v>274</v>
      </c>
      <c r="C191" s="24" t="s">
        <v>42</v>
      </c>
      <c r="D191" s="24" t="s">
        <v>247</v>
      </c>
      <c r="E191" s="27" t="s">
        <v>45</v>
      </c>
      <c r="F191" s="25">
        <v>29000</v>
      </c>
      <c r="G191" s="22">
        <v>0</v>
      </c>
      <c r="H191" s="23">
        <v>832.3</v>
      </c>
      <c r="I191" s="22">
        <v>2059</v>
      </c>
      <c r="J191" s="22">
        <v>319</v>
      </c>
      <c r="K191" s="22">
        <v>881.6</v>
      </c>
      <c r="L191" s="22">
        <v>2056.1</v>
      </c>
      <c r="M191" s="22">
        <v>932.76</v>
      </c>
      <c r="N191" s="20">
        <f t="shared" si="56"/>
        <v>7080.76</v>
      </c>
      <c r="O191" s="12">
        <f t="shared" si="57"/>
        <v>2646.66</v>
      </c>
      <c r="P191" s="20">
        <f t="shared" si="58"/>
        <v>4434.1000000000004</v>
      </c>
      <c r="Q191" s="42">
        <f t="shared" si="59"/>
        <v>26353.34</v>
      </c>
      <c r="R191" s="9"/>
      <c r="S191" s="9"/>
      <c r="T191" s="9"/>
      <c r="U191" s="9"/>
    </row>
    <row r="192" spans="1:21" s="5" customFormat="1" ht="16.5" customHeight="1" x14ac:dyDescent="0.2">
      <c r="A192" s="30">
        <v>161</v>
      </c>
      <c r="B192" s="24" t="s">
        <v>280</v>
      </c>
      <c r="C192" s="24" t="s">
        <v>42</v>
      </c>
      <c r="D192" s="24" t="s">
        <v>255</v>
      </c>
      <c r="E192" s="27" t="s">
        <v>45</v>
      </c>
      <c r="F192" s="25">
        <v>26000</v>
      </c>
      <c r="G192" s="22">
        <v>0</v>
      </c>
      <c r="H192" s="23">
        <v>746.2</v>
      </c>
      <c r="I192" s="22">
        <v>1846</v>
      </c>
      <c r="J192" s="22">
        <v>286</v>
      </c>
      <c r="K192" s="22">
        <v>790.4</v>
      </c>
      <c r="L192" s="22">
        <v>1843.4</v>
      </c>
      <c r="M192" s="22">
        <v>0</v>
      </c>
      <c r="N192" s="20">
        <f t="shared" si="56"/>
        <v>5512</v>
      </c>
      <c r="O192" s="12">
        <f t="shared" si="57"/>
        <v>1536.6</v>
      </c>
      <c r="P192" s="20">
        <f t="shared" si="58"/>
        <v>3975.4</v>
      </c>
      <c r="Q192" s="42">
        <f t="shared" si="59"/>
        <v>24463.4</v>
      </c>
      <c r="R192" s="9"/>
      <c r="S192" s="9"/>
      <c r="T192" s="9"/>
      <c r="U192" s="9"/>
    </row>
    <row r="193" spans="1:21" s="5" customFormat="1" ht="16.5" customHeight="1" x14ac:dyDescent="0.2">
      <c r="A193" s="21">
        <v>162</v>
      </c>
      <c r="B193" s="24" t="s">
        <v>278</v>
      </c>
      <c r="C193" s="24" t="s">
        <v>42</v>
      </c>
      <c r="D193" s="24" t="s">
        <v>279</v>
      </c>
      <c r="E193" s="27" t="s">
        <v>45</v>
      </c>
      <c r="F193" s="25">
        <v>22000</v>
      </c>
      <c r="G193" s="22">
        <v>0</v>
      </c>
      <c r="H193" s="23">
        <v>631.4</v>
      </c>
      <c r="I193" s="22">
        <v>1562</v>
      </c>
      <c r="J193" s="22">
        <v>242</v>
      </c>
      <c r="K193" s="22">
        <v>668.8</v>
      </c>
      <c r="L193" s="22">
        <v>1559.8</v>
      </c>
      <c r="M193" s="22">
        <v>0</v>
      </c>
      <c r="N193" s="20">
        <f t="shared" si="56"/>
        <v>4664</v>
      </c>
      <c r="O193" s="12">
        <f t="shared" si="57"/>
        <v>1300.1999999999998</v>
      </c>
      <c r="P193" s="20">
        <f t="shared" si="58"/>
        <v>3363.8</v>
      </c>
      <c r="Q193" s="42">
        <f t="shared" si="59"/>
        <v>20699.8</v>
      </c>
      <c r="R193" s="9"/>
      <c r="S193" s="9"/>
      <c r="T193" s="9"/>
      <c r="U193" s="9"/>
    </row>
    <row r="194" spans="1:21" s="5" customFormat="1" ht="16.5" customHeight="1" x14ac:dyDescent="0.2">
      <c r="A194" s="21">
        <v>163</v>
      </c>
      <c r="B194" s="24" t="s">
        <v>252</v>
      </c>
      <c r="C194" s="24" t="s">
        <v>42</v>
      </c>
      <c r="D194" s="24" t="s">
        <v>253</v>
      </c>
      <c r="E194" s="27" t="s">
        <v>45</v>
      </c>
      <c r="F194" s="25">
        <v>20000</v>
      </c>
      <c r="G194" s="22">
        <v>0</v>
      </c>
      <c r="H194" s="23">
        <v>574</v>
      </c>
      <c r="I194" s="22">
        <v>1420</v>
      </c>
      <c r="J194" s="22">
        <v>220</v>
      </c>
      <c r="K194" s="22">
        <v>608</v>
      </c>
      <c r="L194" s="22">
        <v>1418</v>
      </c>
      <c r="M194" s="22">
        <v>0</v>
      </c>
      <c r="N194" s="20">
        <f t="shared" si="56"/>
        <v>4240</v>
      </c>
      <c r="O194" s="12">
        <f t="shared" si="57"/>
        <v>1182</v>
      </c>
      <c r="P194" s="20">
        <f t="shared" si="58"/>
        <v>3058</v>
      </c>
      <c r="Q194" s="42">
        <f t="shared" si="59"/>
        <v>18818</v>
      </c>
      <c r="R194" s="9"/>
      <c r="S194" s="9"/>
      <c r="T194" s="9"/>
      <c r="U194" s="9"/>
    </row>
    <row r="195" spans="1:21" s="5" customFormat="1" ht="16.5" customHeight="1" x14ac:dyDescent="0.2">
      <c r="A195" s="30">
        <v>164</v>
      </c>
      <c r="B195" s="24" t="s">
        <v>270</v>
      </c>
      <c r="C195" s="24" t="s">
        <v>42</v>
      </c>
      <c r="D195" s="24" t="s">
        <v>109</v>
      </c>
      <c r="E195" s="27" t="s">
        <v>45</v>
      </c>
      <c r="F195" s="25">
        <v>18000</v>
      </c>
      <c r="G195" s="22">
        <v>0</v>
      </c>
      <c r="H195" s="23">
        <v>516.6</v>
      </c>
      <c r="I195" s="22">
        <v>1278</v>
      </c>
      <c r="J195" s="22">
        <v>198</v>
      </c>
      <c r="K195" s="22">
        <v>547.20000000000005</v>
      </c>
      <c r="L195" s="22">
        <v>1276.2</v>
      </c>
      <c r="M195" s="22">
        <v>0</v>
      </c>
      <c r="N195" s="20">
        <f t="shared" si="56"/>
        <v>3816</v>
      </c>
      <c r="O195" s="12">
        <f t="shared" si="57"/>
        <v>1063.8000000000002</v>
      </c>
      <c r="P195" s="20">
        <f t="shared" si="58"/>
        <v>2752.2</v>
      </c>
      <c r="Q195" s="42">
        <f t="shared" si="59"/>
        <v>16936.2</v>
      </c>
      <c r="R195" s="9"/>
      <c r="S195" s="9"/>
      <c r="T195" s="9"/>
      <c r="U195" s="9"/>
    </row>
    <row r="196" spans="1:21" s="5" customFormat="1" ht="16.5" customHeight="1" thickBot="1" x14ac:dyDescent="0.25">
      <c r="A196" s="69" t="s">
        <v>328</v>
      </c>
      <c r="B196" s="70"/>
      <c r="C196" s="70"/>
      <c r="D196" s="70"/>
      <c r="E196" s="45"/>
      <c r="F196" s="58">
        <f t="shared" ref="F196:M196" si="60">SUM(F168:F195)</f>
        <v>2120284.54</v>
      </c>
      <c r="G196" s="58">
        <f t="shared" si="60"/>
        <v>224986.78999999995</v>
      </c>
      <c r="H196" s="68">
        <f t="shared" si="60"/>
        <v>59747.680000000008</v>
      </c>
      <c r="I196" s="58">
        <f t="shared" si="60"/>
        <v>147807.85</v>
      </c>
      <c r="J196" s="58">
        <f t="shared" si="60"/>
        <v>12362.73</v>
      </c>
      <c r="K196" s="58">
        <f t="shared" si="60"/>
        <v>57373.329999999994</v>
      </c>
      <c r="L196" s="58">
        <f t="shared" si="60"/>
        <v>133808.17000000001</v>
      </c>
      <c r="M196" s="58">
        <f t="shared" si="60"/>
        <v>10260.36</v>
      </c>
      <c r="N196" s="60">
        <f>N168+N169+N170+N171+N172+N173+N174+N175+N176+N177+N178+N179+N180+N181+N182+N183+N184+N185+N186+N187+N188+N189+N190+N191+N193+N192+N194+N195</f>
        <v>421360.12</v>
      </c>
      <c r="O196" s="60">
        <f>SUM(O168:O195)</f>
        <v>352368.15999999992</v>
      </c>
      <c r="P196" s="60">
        <f>SUM(P168:P195)</f>
        <v>293978.74999999994</v>
      </c>
      <c r="Q196" s="61">
        <f>SUM(Q168:Q195)</f>
        <v>1767916.38</v>
      </c>
      <c r="R196" s="9"/>
      <c r="S196" s="9"/>
      <c r="T196" s="9"/>
      <c r="U196" s="9"/>
    </row>
    <row r="197" spans="1:21" s="5" customFormat="1" ht="18.75" customHeight="1" thickBot="1" x14ac:dyDescent="0.25">
      <c r="A197" s="71" t="s">
        <v>38</v>
      </c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3"/>
      <c r="R197" s="9"/>
      <c r="S197" s="9"/>
      <c r="T197" s="9"/>
      <c r="U197" s="9"/>
    </row>
    <row r="198" spans="1:21" s="5" customFormat="1" ht="16.5" customHeight="1" x14ac:dyDescent="0.2">
      <c r="A198" s="30">
        <v>165</v>
      </c>
      <c r="B198" s="35" t="s">
        <v>219</v>
      </c>
      <c r="C198" s="35" t="s">
        <v>220</v>
      </c>
      <c r="D198" s="35" t="s">
        <v>205</v>
      </c>
      <c r="E198" s="36" t="s">
        <v>45</v>
      </c>
      <c r="F198" s="37">
        <v>52800</v>
      </c>
      <c r="G198" s="38">
        <v>2249.1799999999998</v>
      </c>
      <c r="H198" s="40">
        <v>1515.36</v>
      </c>
      <c r="I198" s="38">
        <v>3748.8</v>
      </c>
      <c r="J198" s="38">
        <v>490.03</v>
      </c>
      <c r="K198" s="38">
        <v>1605.12</v>
      </c>
      <c r="L198" s="38">
        <v>3743.52</v>
      </c>
      <c r="M198" s="38">
        <v>0</v>
      </c>
      <c r="N198" s="12">
        <f t="shared" ref="N198:N207" si="61">SUM(H198:M198)</f>
        <v>11102.83</v>
      </c>
      <c r="O198" s="12">
        <f>G198+H198+K198+M198</f>
        <v>5369.66</v>
      </c>
      <c r="P198" s="12">
        <f t="shared" ref="P198:P207" si="62">+I198+J198+L198</f>
        <v>7982.35</v>
      </c>
      <c r="Q198" s="44">
        <f t="shared" si="35"/>
        <v>47430.34</v>
      </c>
      <c r="R198" s="9"/>
      <c r="S198" s="9"/>
      <c r="T198" s="9"/>
      <c r="U198" s="9"/>
    </row>
    <row r="199" spans="1:21" s="5" customFormat="1" ht="16.5" customHeight="1" x14ac:dyDescent="0.2">
      <c r="A199" s="21">
        <v>166</v>
      </c>
      <c r="B199" s="24" t="s">
        <v>224</v>
      </c>
      <c r="C199" s="24" t="s">
        <v>220</v>
      </c>
      <c r="D199" s="24" t="s">
        <v>225</v>
      </c>
      <c r="E199" s="27" t="s">
        <v>45</v>
      </c>
      <c r="F199" s="25">
        <v>51973.69</v>
      </c>
      <c r="G199" s="22">
        <v>2132.56</v>
      </c>
      <c r="H199" s="23">
        <v>1491.64</v>
      </c>
      <c r="I199" s="22">
        <v>3690.13</v>
      </c>
      <c r="J199" s="22">
        <v>490.03</v>
      </c>
      <c r="K199" s="22">
        <v>1580</v>
      </c>
      <c r="L199" s="22">
        <v>3684.93</v>
      </c>
      <c r="M199" s="22">
        <v>0</v>
      </c>
      <c r="N199" s="20">
        <f>SUM(H199:M199)</f>
        <v>10936.73</v>
      </c>
      <c r="O199" s="12">
        <f>G199+H199+K199+M199</f>
        <v>5204.2</v>
      </c>
      <c r="P199" s="20">
        <f>+I199+J199+L199</f>
        <v>7865.09</v>
      </c>
      <c r="Q199" s="42">
        <f>F199-O199</f>
        <v>46769.490000000005</v>
      </c>
      <c r="R199" s="9"/>
      <c r="S199" s="9"/>
      <c r="T199" s="9"/>
      <c r="U199" s="9"/>
    </row>
    <row r="200" spans="1:21" s="5" customFormat="1" ht="16.5" customHeight="1" x14ac:dyDescent="0.2">
      <c r="A200" s="21">
        <v>167</v>
      </c>
      <c r="B200" s="24" t="s">
        <v>226</v>
      </c>
      <c r="C200" s="24" t="s">
        <v>220</v>
      </c>
      <c r="D200" s="24" t="s">
        <v>227</v>
      </c>
      <c r="E200" s="27" t="s">
        <v>45</v>
      </c>
      <c r="F200" s="25">
        <v>47775</v>
      </c>
      <c r="G200" s="22">
        <v>1400.06</v>
      </c>
      <c r="H200" s="23">
        <v>1371.14</v>
      </c>
      <c r="I200" s="22">
        <v>3392.03</v>
      </c>
      <c r="J200" s="22">
        <v>490.03</v>
      </c>
      <c r="K200" s="22">
        <v>1452.36</v>
      </c>
      <c r="L200" s="22">
        <v>3387.25</v>
      </c>
      <c r="M200" s="22">
        <v>932.76</v>
      </c>
      <c r="N200" s="20">
        <f>SUM(H200:M200)</f>
        <v>11025.57</v>
      </c>
      <c r="O200" s="12">
        <f>G200+H200+K200+M200</f>
        <v>5156.32</v>
      </c>
      <c r="P200" s="20">
        <f>+I200+J200+L200</f>
        <v>7269.31</v>
      </c>
      <c r="Q200" s="42">
        <f>F200-O200</f>
        <v>42618.68</v>
      </c>
      <c r="R200" s="9"/>
      <c r="S200" s="9"/>
      <c r="T200" s="9"/>
      <c r="U200" s="9"/>
    </row>
    <row r="201" spans="1:21" s="5" customFormat="1" ht="16.5" customHeight="1" x14ac:dyDescent="0.2">
      <c r="A201" s="30">
        <v>168</v>
      </c>
      <c r="B201" s="24" t="s">
        <v>229</v>
      </c>
      <c r="C201" s="24" t="s">
        <v>220</v>
      </c>
      <c r="D201" s="24" t="s">
        <v>230</v>
      </c>
      <c r="E201" s="27" t="s">
        <v>45</v>
      </c>
      <c r="F201" s="25">
        <v>40521.879999999997</v>
      </c>
      <c r="G201" s="22">
        <v>516.29999999999995</v>
      </c>
      <c r="H201" s="23">
        <v>1162.98</v>
      </c>
      <c r="I201" s="22">
        <v>2877.05</v>
      </c>
      <c r="J201" s="22">
        <v>445.74</v>
      </c>
      <c r="K201" s="22">
        <v>1231.8699999999999</v>
      </c>
      <c r="L201" s="22">
        <v>2873</v>
      </c>
      <c r="M201" s="22">
        <v>0</v>
      </c>
      <c r="N201" s="20">
        <f>SUM(H201:M201)</f>
        <v>8590.64</v>
      </c>
      <c r="O201" s="12">
        <f>G201+H201+K201+M201</f>
        <v>2911.1499999999996</v>
      </c>
      <c r="P201" s="20">
        <f>+I201+J201+L201</f>
        <v>6195.79</v>
      </c>
      <c r="Q201" s="42">
        <f>F201-O201</f>
        <v>37610.729999999996</v>
      </c>
      <c r="R201" s="9"/>
      <c r="S201" s="9"/>
      <c r="T201" s="9"/>
      <c r="U201" s="9"/>
    </row>
    <row r="202" spans="1:21" s="5" customFormat="1" ht="16.5" customHeight="1" x14ac:dyDescent="0.2">
      <c r="A202" s="21">
        <v>169</v>
      </c>
      <c r="B202" s="24" t="s">
        <v>228</v>
      </c>
      <c r="C202" s="24" t="s">
        <v>220</v>
      </c>
      <c r="D202" s="24" t="s">
        <v>208</v>
      </c>
      <c r="E202" s="27" t="s">
        <v>45</v>
      </c>
      <c r="F202" s="25">
        <v>35350.9</v>
      </c>
      <c r="G202" s="22">
        <v>0</v>
      </c>
      <c r="H202" s="23">
        <v>1014.57</v>
      </c>
      <c r="I202" s="22">
        <v>2509.91</v>
      </c>
      <c r="J202" s="22">
        <v>388.86</v>
      </c>
      <c r="K202" s="22">
        <v>1074.67</v>
      </c>
      <c r="L202" s="22">
        <v>2506.38</v>
      </c>
      <c r="M202" s="22">
        <v>932.76</v>
      </c>
      <c r="N202" s="20">
        <f>SUM(H202:M202)</f>
        <v>8427.15</v>
      </c>
      <c r="O202" s="12">
        <f>G202+H202+K202+M202</f>
        <v>3022</v>
      </c>
      <c r="P202" s="20">
        <f>+I202+J202+L202</f>
        <v>5405.15</v>
      </c>
      <c r="Q202" s="42">
        <f>F202-O202</f>
        <v>32328.9</v>
      </c>
      <c r="R202" s="9"/>
      <c r="S202" s="9"/>
      <c r="T202" s="9"/>
      <c r="U202" s="9"/>
    </row>
    <row r="203" spans="1:21" s="5" customFormat="1" ht="16.5" customHeight="1" x14ac:dyDescent="0.2">
      <c r="A203" s="21">
        <v>170</v>
      </c>
      <c r="B203" s="24" t="s">
        <v>222</v>
      </c>
      <c r="C203" s="24" t="s">
        <v>220</v>
      </c>
      <c r="D203" s="24" t="s">
        <v>208</v>
      </c>
      <c r="E203" s="27" t="s">
        <v>45</v>
      </c>
      <c r="F203" s="25">
        <v>33982.11</v>
      </c>
      <c r="G203" s="22">
        <v>0</v>
      </c>
      <c r="H203" s="23">
        <v>975.29</v>
      </c>
      <c r="I203" s="22">
        <v>2412.73</v>
      </c>
      <c r="J203" s="22">
        <v>373.8</v>
      </c>
      <c r="K203" s="22">
        <v>1033.06</v>
      </c>
      <c r="L203" s="22">
        <v>2409.33</v>
      </c>
      <c r="M203" s="22">
        <v>932.76</v>
      </c>
      <c r="N203" s="20">
        <f t="shared" si="61"/>
        <v>8136.97</v>
      </c>
      <c r="O203" s="12">
        <f t="shared" ref="O203:O207" si="63">G203+H203+K203+M203</f>
        <v>2941.1099999999997</v>
      </c>
      <c r="P203" s="20">
        <f t="shared" si="62"/>
        <v>5195.8600000000006</v>
      </c>
      <c r="Q203" s="42">
        <f t="shared" ref="Q203:Q224" si="64">F203-O203</f>
        <v>31041</v>
      </c>
      <c r="R203" s="9"/>
      <c r="S203" s="9"/>
      <c r="T203" s="9"/>
      <c r="U203" s="9"/>
    </row>
    <row r="204" spans="1:21" s="5" customFormat="1" ht="16.5" customHeight="1" x14ac:dyDescent="0.2">
      <c r="A204" s="30">
        <v>171</v>
      </c>
      <c r="B204" s="24" t="s">
        <v>223</v>
      </c>
      <c r="C204" s="24" t="s">
        <v>220</v>
      </c>
      <c r="D204" s="24" t="s">
        <v>208</v>
      </c>
      <c r="E204" s="27" t="s">
        <v>45</v>
      </c>
      <c r="F204" s="25">
        <v>29875.75</v>
      </c>
      <c r="G204" s="22">
        <v>0</v>
      </c>
      <c r="H204" s="23">
        <v>857.43</v>
      </c>
      <c r="I204" s="22">
        <v>2121.1799999999998</v>
      </c>
      <c r="J204" s="22">
        <v>328.63</v>
      </c>
      <c r="K204" s="22">
        <v>908.22</v>
      </c>
      <c r="L204" s="22">
        <v>2118.19</v>
      </c>
      <c r="M204" s="22">
        <v>0</v>
      </c>
      <c r="N204" s="20">
        <f>SUM(H204:M204)</f>
        <v>6333.65</v>
      </c>
      <c r="O204" s="12">
        <f>G204+H204+K204+M204</f>
        <v>1765.65</v>
      </c>
      <c r="P204" s="20">
        <f>+I204+J204+L204</f>
        <v>4568</v>
      </c>
      <c r="Q204" s="42">
        <f>F204-O204</f>
        <v>28110.1</v>
      </c>
      <c r="R204" s="9"/>
      <c r="S204" s="9"/>
      <c r="T204" s="9"/>
      <c r="U204" s="9"/>
    </row>
    <row r="205" spans="1:21" s="5" customFormat="1" ht="16.5" customHeight="1" x14ac:dyDescent="0.2">
      <c r="A205" s="21">
        <v>172</v>
      </c>
      <c r="B205" s="24" t="s">
        <v>221</v>
      </c>
      <c r="C205" s="24" t="s">
        <v>220</v>
      </c>
      <c r="D205" s="24" t="s">
        <v>90</v>
      </c>
      <c r="E205" s="27" t="s">
        <v>45</v>
      </c>
      <c r="F205" s="25">
        <v>25000</v>
      </c>
      <c r="G205" s="22">
        <v>0</v>
      </c>
      <c r="H205" s="23">
        <v>717.5</v>
      </c>
      <c r="I205" s="22">
        <v>1775</v>
      </c>
      <c r="J205" s="22">
        <v>275</v>
      </c>
      <c r="K205" s="22">
        <v>760</v>
      </c>
      <c r="L205" s="22">
        <v>1772.5</v>
      </c>
      <c r="M205" s="22">
        <v>0</v>
      </c>
      <c r="N205" s="20">
        <f>SUM(H205:M205)</f>
        <v>5300</v>
      </c>
      <c r="O205" s="12">
        <f>G205+H205+K205+M205</f>
        <v>1477.5</v>
      </c>
      <c r="P205" s="20">
        <f>+I205+J205+L205</f>
        <v>3822.5</v>
      </c>
      <c r="Q205" s="42">
        <f>F205-O205</f>
        <v>23522.5</v>
      </c>
      <c r="R205" s="9"/>
      <c r="S205" s="9"/>
      <c r="T205" s="9"/>
      <c r="U205" s="9"/>
    </row>
    <row r="206" spans="1:21" s="5" customFormat="1" ht="16.5" customHeight="1" x14ac:dyDescent="0.2">
      <c r="A206" s="21">
        <v>173</v>
      </c>
      <c r="B206" s="24" t="s">
        <v>233</v>
      </c>
      <c r="C206" s="24" t="s">
        <v>220</v>
      </c>
      <c r="D206" s="24" t="s">
        <v>208</v>
      </c>
      <c r="E206" s="27" t="s">
        <v>45</v>
      </c>
      <c r="F206" s="25">
        <v>22000</v>
      </c>
      <c r="G206" s="22">
        <v>0</v>
      </c>
      <c r="H206" s="23">
        <v>631.4</v>
      </c>
      <c r="I206" s="22">
        <v>1562</v>
      </c>
      <c r="J206" s="22">
        <v>242</v>
      </c>
      <c r="K206" s="22">
        <v>668.8</v>
      </c>
      <c r="L206" s="22">
        <v>1559.8</v>
      </c>
      <c r="M206" s="22">
        <v>0</v>
      </c>
      <c r="N206" s="20">
        <f t="shared" si="61"/>
        <v>4664</v>
      </c>
      <c r="O206" s="12">
        <f t="shared" si="63"/>
        <v>1300.1999999999998</v>
      </c>
      <c r="P206" s="20">
        <f t="shared" si="62"/>
        <v>3363.8</v>
      </c>
      <c r="Q206" s="42">
        <f t="shared" si="64"/>
        <v>20699.8</v>
      </c>
      <c r="R206" s="9"/>
      <c r="S206" s="9"/>
      <c r="T206" s="9"/>
      <c r="U206" s="9"/>
    </row>
    <row r="207" spans="1:21" s="5" customFormat="1" ht="16.5" customHeight="1" x14ac:dyDescent="0.2">
      <c r="A207" s="30">
        <v>174</v>
      </c>
      <c r="B207" s="24" t="s">
        <v>234</v>
      </c>
      <c r="C207" s="24" t="s">
        <v>220</v>
      </c>
      <c r="D207" s="24" t="s">
        <v>162</v>
      </c>
      <c r="E207" s="27" t="s">
        <v>45</v>
      </c>
      <c r="F207" s="25">
        <v>18000</v>
      </c>
      <c r="G207" s="22">
        <v>0</v>
      </c>
      <c r="H207" s="23">
        <v>516.6</v>
      </c>
      <c r="I207" s="22">
        <v>1278</v>
      </c>
      <c r="J207" s="22">
        <v>198</v>
      </c>
      <c r="K207" s="22">
        <v>547.20000000000005</v>
      </c>
      <c r="L207" s="22">
        <v>1276.2</v>
      </c>
      <c r="M207" s="22">
        <v>0</v>
      </c>
      <c r="N207" s="20">
        <f t="shared" si="61"/>
        <v>3816</v>
      </c>
      <c r="O207" s="12">
        <f t="shared" si="63"/>
        <v>1063.8000000000002</v>
      </c>
      <c r="P207" s="20">
        <f t="shared" si="62"/>
        <v>2752.2</v>
      </c>
      <c r="Q207" s="42">
        <f t="shared" si="64"/>
        <v>16936.2</v>
      </c>
      <c r="R207" s="9"/>
      <c r="S207" s="9"/>
      <c r="T207" s="9"/>
      <c r="U207" s="9"/>
    </row>
    <row r="208" spans="1:21" s="5" customFormat="1" ht="16.5" customHeight="1" x14ac:dyDescent="0.2">
      <c r="A208" s="21">
        <v>175</v>
      </c>
      <c r="B208" s="31" t="s">
        <v>235</v>
      </c>
      <c r="C208" s="31" t="s">
        <v>220</v>
      </c>
      <c r="D208" s="31" t="s">
        <v>162</v>
      </c>
      <c r="E208" s="27" t="s">
        <v>45</v>
      </c>
      <c r="F208" s="33">
        <v>18000</v>
      </c>
      <c r="G208" s="34">
        <v>0</v>
      </c>
      <c r="H208" s="39">
        <v>516.6</v>
      </c>
      <c r="I208" s="34">
        <v>1278</v>
      </c>
      <c r="J208" s="34">
        <v>198</v>
      </c>
      <c r="K208" s="34">
        <v>547.20000000000005</v>
      </c>
      <c r="L208" s="34">
        <v>1276.2</v>
      </c>
      <c r="M208" s="34">
        <v>0</v>
      </c>
      <c r="N208" s="11">
        <f>SUM(H208:M208)</f>
        <v>3816</v>
      </c>
      <c r="O208" s="43">
        <f>G208+H208+K208+M208</f>
        <v>1063.8000000000002</v>
      </c>
      <c r="P208" s="11">
        <f>+I208+J208+L208</f>
        <v>2752.2</v>
      </c>
      <c r="Q208" s="42">
        <f>F208-O208</f>
        <v>16936.2</v>
      </c>
      <c r="R208" s="9"/>
      <c r="S208" s="9"/>
      <c r="T208" s="9"/>
      <c r="U208" s="9"/>
    </row>
    <row r="209" spans="1:21" s="5" customFormat="1" ht="16.5" customHeight="1" x14ac:dyDescent="0.2">
      <c r="A209" s="21">
        <v>176</v>
      </c>
      <c r="B209" s="24" t="s">
        <v>232</v>
      </c>
      <c r="C209" s="24" t="s">
        <v>220</v>
      </c>
      <c r="D209" s="24" t="s">
        <v>190</v>
      </c>
      <c r="E209" s="27" t="s">
        <v>45</v>
      </c>
      <c r="F209" s="25">
        <v>15000</v>
      </c>
      <c r="G209" s="22">
        <v>0</v>
      </c>
      <c r="H209" s="23">
        <v>430.5</v>
      </c>
      <c r="I209" s="22">
        <v>1065</v>
      </c>
      <c r="J209" s="22">
        <v>165</v>
      </c>
      <c r="K209" s="22">
        <v>456</v>
      </c>
      <c r="L209" s="22">
        <v>1063.5</v>
      </c>
      <c r="M209" s="22">
        <v>0</v>
      </c>
      <c r="N209" s="20">
        <f>SUM(H209:M209)</f>
        <v>3180</v>
      </c>
      <c r="O209" s="12">
        <f>G209+H209+K209+M209</f>
        <v>886.5</v>
      </c>
      <c r="P209" s="20">
        <f>+I209+J209+L209</f>
        <v>2293.5</v>
      </c>
      <c r="Q209" s="42">
        <f>F209-O209</f>
        <v>14113.5</v>
      </c>
      <c r="R209" s="9"/>
      <c r="S209" s="9"/>
      <c r="T209" s="9"/>
      <c r="U209" s="9"/>
    </row>
    <row r="210" spans="1:21" s="5" customFormat="1" ht="16.5" customHeight="1" x14ac:dyDescent="0.2">
      <c r="A210" s="30">
        <v>177</v>
      </c>
      <c r="B210" s="24" t="s">
        <v>231</v>
      </c>
      <c r="C210" s="24" t="s">
        <v>220</v>
      </c>
      <c r="D210" s="24" t="s">
        <v>118</v>
      </c>
      <c r="E210" s="27" t="s">
        <v>112</v>
      </c>
      <c r="F210" s="25">
        <v>10200</v>
      </c>
      <c r="G210" s="22">
        <v>0</v>
      </c>
      <c r="H210" s="23">
        <v>292.74</v>
      </c>
      <c r="I210" s="22">
        <v>724.2</v>
      </c>
      <c r="J210" s="22">
        <v>112.2</v>
      </c>
      <c r="K210" s="22">
        <v>310.08</v>
      </c>
      <c r="L210" s="22">
        <v>723.18</v>
      </c>
      <c r="M210" s="22">
        <v>0</v>
      </c>
      <c r="N210" s="20">
        <f>SUM(H210:M210)</f>
        <v>2162.4</v>
      </c>
      <c r="O210" s="12">
        <f>G210+H210+K210+M210</f>
        <v>602.81999999999994</v>
      </c>
      <c r="P210" s="20">
        <f>+I210+J210+L210</f>
        <v>1559.58</v>
      </c>
      <c r="Q210" s="42">
        <f>F210-O210</f>
        <v>9597.18</v>
      </c>
      <c r="R210" s="9"/>
      <c r="S210" s="9"/>
      <c r="T210" s="9"/>
      <c r="U210" s="9"/>
    </row>
    <row r="211" spans="1:21" s="5" customFormat="1" ht="16.5" customHeight="1" thickBot="1" x14ac:dyDescent="0.25">
      <c r="A211" s="69" t="s">
        <v>328</v>
      </c>
      <c r="B211" s="70"/>
      <c r="C211" s="70"/>
      <c r="D211" s="70"/>
      <c r="E211" s="45"/>
      <c r="F211" s="58">
        <f t="shared" ref="F211:M211" si="65">SUM(F198:F210)</f>
        <v>400479.33</v>
      </c>
      <c r="G211" s="58">
        <f t="shared" si="65"/>
        <v>6298.0999999999995</v>
      </c>
      <c r="H211" s="59">
        <f t="shared" si="65"/>
        <v>11493.75</v>
      </c>
      <c r="I211" s="58">
        <f t="shared" si="65"/>
        <v>28434.030000000002</v>
      </c>
      <c r="J211" s="58">
        <f t="shared" si="65"/>
        <v>4197.3200000000006</v>
      </c>
      <c r="K211" s="58">
        <f t="shared" si="65"/>
        <v>12174.58</v>
      </c>
      <c r="L211" s="58">
        <f t="shared" si="65"/>
        <v>28393.980000000003</v>
      </c>
      <c r="M211" s="58">
        <f t="shared" si="65"/>
        <v>2798.2799999999997</v>
      </c>
      <c r="N211" s="60">
        <f>N198+N199+N200+N201+N202+N203+N204+N205+N206+N207+N208+N209+N210</f>
        <v>87491.94</v>
      </c>
      <c r="O211" s="60">
        <f>SUM(O198:O210)</f>
        <v>32764.710000000003</v>
      </c>
      <c r="P211" s="60">
        <f>SUM(P198:P210)</f>
        <v>61025.33</v>
      </c>
      <c r="Q211" s="61">
        <f>SUM(Q198:Q210)</f>
        <v>367714.62</v>
      </c>
      <c r="R211" s="9"/>
      <c r="S211" s="9"/>
      <c r="T211" s="9"/>
      <c r="U211" s="9"/>
    </row>
    <row r="212" spans="1:21" s="5" customFormat="1" ht="19.5" customHeight="1" thickBot="1" x14ac:dyDescent="0.25">
      <c r="A212" s="71" t="s">
        <v>39</v>
      </c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3"/>
      <c r="R212" s="9"/>
      <c r="S212" s="9"/>
      <c r="T212" s="9"/>
      <c r="U212" s="9"/>
    </row>
    <row r="213" spans="1:21" s="5" customFormat="1" ht="16.5" customHeight="1" x14ac:dyDescent="0.2">
      <c r="A213" s="30">
        <v>178</v>
      </c>
      <c r="B213" s="35" t="s">
        <v>213</v>
      </c>
      <c r="C213" s="35" t="s">
        <v>214</v>
      </c>
      <c r="D213" s="35" t="s">
        <v>205</v>
      </c>
      <c r="E213" s="36" t="s">
        <v>45</v>
      </c>
      <c r="F213" s="37">
        <v>48775</v>
      </c>
      <c r="G213" s="38">
        <v>1541.2</v>
      </c>
      <c r="H213" s="40">
        <v>1399.84</v>
      </c>
      <c r="I213" s="38">
        <v>3463.03</v>
      </c>
      <c r="J213" s="38">
        <v>490.03</v>
      </c>
      <c r="K213" s="38">
        <v>1482.76</v>
      </c>
      <c r="L213" s="38">
        <v>3458.15</v>
      </c>
      <c r="M213" s="38">
        <v>932.76</v>
      </c>
      <c r="N213" s="12">
        <f>SUM(H213:M213)</f>
        <v>11226.57</v>
      </c>
      <c r="O213" s="12">
        <f>G213+H213+K213+M213</f>
        <v>5356.56</v>
      </c>
      <c r="P213" s="12">
        <f>+I213+J213+L213</f>
        <v>7411.2100000000009</v>
      </c>
      <c r="Q213" s="44">
        <f t="shared" si="64"/>
        <v>43418.44</v>
      </c>
      <c r="R213" s="9"/>
      <c r="S213" s="9"/>
      <c r="T213" s="9"/>
      <c r="U213" s="9"/>
    </row>
    <row r="214" spans="1:21" s="5" customFormat="1" ht="16.5" customHeight="1" x14ac:dyDescent="0.2">
      <c r="A214" s="21">
        <v>179</v>
      </c>
      <c r="B214" s="24" t="s">
        <v>215</v>
      </c>
      <c r="C214" s="24" t="s">
        <v>214</v>
      </c>
      <c r="D214" s="24" t="s">
        <v>210</v>
      </c>
      <c r="E214" s="27" t="s">
        <v>45</v>
      </c>
      <c r="F214" s="25">
        <v>31595</v>
      </c>
      <c r="G214" s="22">
        <v>0</v>
      </c>
      <c r="H214" s="23">
        <v>906.78</v>
      </c>
      <c r="I214" s="22">
        <v>2243.25</v>
      </c>
      <c r="J214" s="22">
        <v>347.55</v>
      </c>
      <c r="K214" s="22">
        <v>960.49</v>
      </c>
      <c r="L214" s="22">
        <v>2240.09</v>
      </c>
      <c r="M214" s="22">
        <v>0</v>
      </c>
      <c r="N214" s="20">
        <f>SUM(H214:M214)</f>
        <v>6698.16</v>
      </c>
      <c r="O214" s="12">
        <f>G214+H214+K214+M214</f>
        <v>1867.27</v>
      </c>
      <c r="P214" s="20">
        <f>+I214+J214+L214</f>
        <v>4830.8900000000003</v>
      </c>
      <c r="Q214" s="42">
        <f t="shared" si="64"/>
        <v>29727.73</v>
      </c>
      <c r="R214" s="9"/>
      <c r="S214" s="9"/>
      <c r="T214" s="9"/>
      <c r="U214" s="9"/>
    </row>
    <row r="215" spans="1:21" s="5" customFormat="1" ht="16.5" customHeight="1" x14ac:dyDescent="0.2">
      <c r="A215" s="21">
        <v>180</v>
      </c>
      <c r="B215" s="24" t="s">
        <v>217</v>
      </c>
      <c r="C215" s="24" t="s">
        <v>214</v>
      </c>
      <c r="D215" s="24" t="s">
        <v>208</v>
      </c>
      <c r="E215" s="27" t="s">
        <v>45</v>
      </c>
      <c r="F215" s="25">
        <v>27800</v>
      </c>
      <c r="G215" s="22">
        <v>0</v>
      </c>
      <c r="H215" s="23">
        <v>797.86</v>
      </c>
      <c r="I215" s="22">
        <v>1973.8</v>
      </c>
      <c r="J215" s="22">
        <v>305.8</v>
      </c>
      <c r="K215" s="22">
        <v>845.12</v>
      </c>
      <c r="L215" s="22">
        <v>1971.02</v>
      </c>
      <c r="M215" s="22">
        <v>932.76</v>
      </c>
      <c r="N215" s="20">
        <f>SUM(H215:M215)</f>
        <v>6826.3600000000006</v>
      </c>
      <c r="O215" s="12">
        <f>G215+H215+K215+M215</f>
        <v>2575.7399999999998</v>
      </c>
      <c r="P215" s="20">
        <f>+I215+J215+L215</f>
        <v>4250.62</v>
      </c>
      <c r="Q215" s="42">
        <f t="shared" si="64"/>
        <v>25224.260000000002</v>
      </c>
      <c r="R215" s="9"/>
      <c r="S215" s="9"/>
      <c r="T215" s="9"/>
      <c r="U215" s="9"/>
    </row>
    <row r="216" spans="1:21" s="5" customFormat="1" ht="16.5" customHeight="1" x14ac:dyDescent="0.2">
      <c r="A216" s="21">
        <v>181</v>
      </c>
      <c r="B216" s="24" t="s">
        <v>216</v>
      </c>
      <c r="C216" s="24" t="s">
        <v>214</v>
      </c>
      <c r="D216" s="24" t="s">
        <v>162</v>
      </c>
      <c r="E216" s="27" t="s">
        <v>45</v>
      </c>
      <c r="F216" s="25">
        <v>18000</v>
      </c>
      <c r="G216" s="22">
        <v>0</v>
      </c>
      <c r="H216" s="23">
        <v>516.6</v>
      </c>
      <c r="I216" s="22">
        <v>1278</v>
      </c>
      <c r="J216" s="22">
        <v>198</v>
      </c>
      <c r="K216" s="22">
        <v>547.20000000000005</v>
      </c>
      <c r="L216" s="22">
        <v>1276.2</v>
      </c>
      <c r="M216" s="22">
        <v>932.76</v>
      </c>
      <c r="N216" s="20">
        <f>SUM(H216:M216)</f>
        <v>4748.76</v>
      </c>
      <c r="O216" s="12">
        <f>G216+H216+K216+M216</f>
        <v>1996.5600000000002</v>
      </c>
      <c r="P216" s="20">
        <f>+I216+J216+L216</f>
        <v>2752.2</v>
      </c>
      <c r="Q216" s="42">
        <f>F216-O216</f>
        <v>16003.44</v>
      </c>
      <c r="R216" s="9"/>
      <c r="S216" s="9"/>
      <c r="T216" s="9"/>
      <c r="U216" s="9"/>
    </row>
    <row r="217" spans="1:21" s="5" customFormat="1" ht="16.5" customHeight="1" x14ac:dyDescent="0.2">
      <c r="A217" s="41">
        <v>182</v>
      </c>
      <c r="B217" s="31" t="s">
        <v>218</v>
      </c>
      <c r="C217" s="31" t="s">
        <v>214</v>
      </c>
      <c r="D217" s="31" t="s">
        <v>212</v>
      </c>
      <c r="E217" s="27" t="s">
        <v>112</v>
      </c>
      <c r="F217" s="33">
        <v>5560</v>
      </c>
      <c r="G217" s="34">
        <v>0</v>
      </c>
      <c r="H217" s="39">
        <v>159.57</v>
      </c>
      <c r="I217" s="34">
        <v>394.76</v>
      </c>
      <c r="J217" s="34">
        <v>61.16</v>
      </c>
      <c r="K217" s="34">
        <v>169.02</v>
      </c>
      <c r="L217" s="34">
        <v>394.2</v>
      </c>
      <c r="M217" s="34">
        <v>1865.52</v>
      </c>
      <c r="N217" s="11">
        <f>SUM(H217:M217)</f>
        <v>3044.2299999999996</v>
      </c>
      <c r="O217" s="43">
        <f>G217+H217+K217+M217</f>
        <v>2194.11</v>
      </c>
      <c r="P217" s="11">
        <f>+I217+J217+L217</f>
        <v>850.11999999999989</v>
      </c>
      <c r="Q217" s="42">
        <f t="shared" si="64"/>
        <v>3365.89</v>
      </c>
      <c r="R217" s="9"/>
      <c r="S217" s="9"/>
      <c r="T217" s="9"/>
      <c r="U217" s="9"/>
    </row>
    <row r="218" spans="1:21" s="5" customFormat="1" ht="16.5" customHeight="1" thickBot="1" x14ac:dyDescent="0.25">
      <c r="A218" s="69" t="s">
        <v>328</v>
      </c>
      <c r="B218" s="70"/>
      <c r="C218" s="70"/>
      <c r="D218" s="70"/>
      <c r="E218" s="45"/>
      <c r="F218" s="58">
        <f t="shared" ref="F218:Q218" si="66">SUM(F213:F217)</f>
        <v>131730</v>
      </c>
      <c r="G218" s="58">
        <f t="shared" si="66"/>
        <v>1541.2</v>
      </c>
      <c r="H218" s="59">
        <f t="shared" si="66"/>
        <v>3780.65</v>
      </c>
      <c r="I218" s="58">
        <f t="shared" si="66"/>
        <v>9352.840000000002</v>
      </c>
      <c r="J218" s="58">
        <f t="shared" si="66"/>
        <v>1402.54</v>
      </c>
      <c r="K218" s="58">
        <f t="shared" si="66"/>
        <v>4004.5899999999997</v>
      </c>
      <c r="L218" s="58">
        <f t="shared" si="66"/>
        <v>9339.6600000000017</v>
      </c>
      <c r="M218" s="58">
        <f t="shared" si="66"/>
        <v>4663.7999999999993</v>
      </c>
      <c r="N218" s="60">
        <f t="shared" si="66"/>
        <v>32544.079999999998</v>
      </c>
      <c r="O218" s="60">
        <f t="shared" si="66"/>
        <v>13990.24</v>
      </c>
      <c r="P218" s="60">
        <f t="shared" si="66"/>
        <v>20095.04</v>
      </c>
      <c r="Q218" s="61">
        <f t="shared" si="66"/>
        <v>117739.76</v>
      </c>
      <c r="R218" s="9"/>
      <c r="S218" s="9"/>
      <c r="T218" s="9"/>
      <c r="U218" s="9"/>
    </row>
    <row r="219" spans="1:21" s="5" customFormat="1" ht="21" customHeight="1" thickBot="1" x14ac:dyDescent="0.25">
      <c r="A219" s="71" t="s">
        <v>40</v>
      </c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3"/>
      <c r="R219" s="9"/>
      <c r="S219" s="9"/>
      <c r="T219" s="9"/>
      <c r="U219" s="9"/>
    </row>
    <row r="220" spans="1:21" s="5" customFormat="1" ht="16.5" customHeight="1" x14ac:dyDescent="0.2">
      <c r="A220" s="30">
        <v>183</v>
      </c>
      <c r="B220" s="35" t="s">
        <v>203</v>
      </c>
      <c r="C220" s="35" t="s">
        <v>204</v>
      </c>
      <c r="D220" s="35" t="s">
        <v>205</v>
      </c>
      <c r="E220" s="36" t="s">
        <v>45</v>
      </c>
      <c r="F220" s="37">
        <v>55100</v>
      </c>
      <c r="G220" s="38">
        <v>2293.96</v>
      </c>
      <c r="H220" s="40">
        <v>1581.37</v>
      </c>
      <c r="I220" s="38">
        <v>3912.1</v>
      </c>
      <c r="J220" s="38">
        <v>606.1</v>
      </c>
      <c r="K220" s="38">
        <v>1675.04</v>
      </c>
      <c r="L220" s="38">
        <v>3906.59</v>
      </c>
      <c r="M220" s="38">
        <v>1865.52</v>
      </c>
      <c r="N220" s="12">
        <f>SUM(H220:M220)</f>
        <v>13546.720000000001</v>
      </c>
      <c r="O220" s="12">
        <f>G220+H220+K220+M220</f>
        <v>7415.8899999999994</v>
      </c>
      <c r="P220" s="12">
        <f>+I220+J220+L220</f>
        <v>8424.7900000000009</v>
      </c>
      <c r="Q220" s="44">
        <f t="shared" si="64"/>
        <v>47684.11</v>
      </c>
      <c r="R220" s="9"/>
      <c r="S220" s="9"/>
      <c r="T220" s="9"/>
      <c r="U220" s="9"/>
    </row>
    <row r="221" spans="1:21" s="5" customFormat="1" ht="16.5" customHeight="1" x14ac:dyDescent="0.2">
      <c r="A221" s="21">
        <v>184</v>
      </c>
      <c r="B221" s="24" t="s">
        <v>207</v>
      </c>
      <c r="C221" s="24" t="s">
        <v>204</v>
      </c>
      <c r="D221" s="24" t="s">
        <v>208</v>
      </c>
      <c r="E221" s="27" t="s">
        <v>45</v>
      </c>
      <c r="F221" s="25">
        <v>31595</v>
      </c>
      <c r="G221" s="22">
        <v>0</v>
      </c>
      <c r="H221" s="23">
        <v>906.78</v>
      </c>
      <c r="I221" s="22">
        <v>2243.25</v>
      </c>
      <c r="J221" s="22">
        <v>198</v>
      </c>
      <c r="K221" s="22">
        <v>960.49</v>
      </c>
      <c r="L221" s="22">
        <v>2240.09</v>
      </c>
      <c r="M221" s="22">
        <v>932.76</v>
      </c>
      <c r="N221" s="20">
        <f>SUM(H221:M221)</f>
        <v>7481.37</v>
      </c>
      <c r="O221" s="12">
        <f>G221+H221+K221+M221</f>
        <v>2800.0299999999997</v>
      </c>
      <c r="P221" s="20">
        <f>+I221+J221+L221</f>
        <v>4681.34</v>
      </c>
      <c r="Q221" s="42">
        <f t="shared" si="64"/>
        <v>28794.97</v>
      </c>
      <c r="R221" s="9"/>
      <c r="S221" s="9"/>
      <c r="T221" s="9"/>
      <c r="U221" s="9"/>
    </row>
    <row r="222" spans="1:21" s="5" customFormat="1" ht="16.5" customHeight="1" x14ac:dyDescent="0.2">
      <c r="A222" s="21">
        <v>185</v>
      </c>
      <c r="B222" s="24" t="s">
        <v>209</v>
      </c>
      <c r="C222" s="24" t="s">
        <v>204</v>
      </c>
      <c r="D222" s="24" t="s">
        <v>210</v>
      </c>
      <c r="E222" s="27" t="s">
        <v>45</v>
      </c>
      <c r="F222" s="25">
        <v>31595</v>
      </c>
      <c r="G222" s="22">
        <v>0</v>
      </c>
      <c r="H222" s="23">
        <v>906.78</v>
      </c>
      <c r="I222" s="22">
        <v>2243.25</v>
      </c>
      <c r="J222" s="22">
        <v>198</v>
      </c>
      <c r="K222" s="22">
        <v>960.49</v>
      </c>
      <c r="L222" s="22">
        <v>2240.09</v>
      </c>
      <c r="M222" s="22">
        <v>0</v>
      </c>
      <c r="N222" s="20">
        <f>SUM(H222:M222)</f>
        <v>6548.61</v>
      </c>
      <c r="O222" s="12">
        <f>G222+H222+K222+M222</f>
        <v>1867.27</v>
      </c>
      <c r="P222" s="20">
        <f>+I222+J222+L222</f>
        <v>4681.34</v>
      </c>
      <c r="Q222" s="42">
        <f t="shared" si="64"/>
        <v>29727.73</v>
      </c>
      <c r="R222" s="9"/>
      <c r="S222" s="9"/>
      <c r="T222" s="9"/>
      <c r="U222" s="9"/>
    </row>
    <row r="223" spans="1:21" s="5" customFormat="1" ht="16.5" customHeight="1" x14ac:dyDescent="0.2">
      <c r="A223" s="21">
        <v>186</v>
      </c>
      <c r="B223" s="24" t="s">
        <v>206</v>
      </c>
      <c r="C223" s="24" t="s">
        <v>204</v>
      </c>
      <c r="D223" s="24" t="s">
        <v>162</v>
      </c>
      <c r="E223" s="27" t="s">
        <v>45</v>
      </c>
      <c r="F223" s="25">
        <v>20000</v>
      </c>
      <c r="G223" s="22">
        <v>0</v>
      </c>
      <c r="H223" s="23">
        <v>574</v>
      </c>
      <c r="I223" s="22">
        <v>1420</v>
      </c>
      <c r="J223" s="22">
        <v>220</v>
      </c>
      <c r="K223" s="22">
        <v>608</v>
      </c>
      <c r="L223" s="22">
        <v>1418</v>
      </c>
      <c r="M223" s="22">
        <v>0</v>
      </c>
      <c r="N223" s="20">
        <f>SUM(H223:M223)</f>
        <v>4240</v>
      </c>
      <c r="O223" s="12">
        <f>G223+H223+K223+M223</f>
        <v>1182</v>
      </c>
      <c r="P223" s="20">
        <f>+I223+J223+L223</f>
        <v>3058</v>
      </c>
      <c r="Q223" s="42">
        <f>F223-O223</f>
        <v>18818</v>
      </c>
      <c r="R223" s="9"/>
      <c r="S223" s="9"/>
      <c r="T223" s="9"/>
      <c r="U223" s="9"/>
    </row>
    <row r="224" spans="1:21" s="5" customFormat="1" ht="16.5" customHeight="1" x14ac:dyDescent="0.2">
      <c r="A224" s="41">
        <v>187</v>
      </c>
      <c r="B224" s="31" t="s">
        <v>211</v>
      </c>
      <c r="C224" s="31" t="s">
        <v>204</v>
      </c>
      <c r="D224" s="31" t="s">
        <v>212</v>
      </c>
      <c r="E224" s="27" t="s">
        <v>112</v>
      </c>
      <c r="F224" s="33">
        <v>5560</v>
      </c>
      <c r="G224" s="34">
        <v>0</v>
      </c>
      <c r="H224" s="39">
        <v>159.57</v>
      </c>
      <c r="I224" s="34">
        <v>394.76</v>
      </c>
      <c r="J224" s="34">
        <v>61.16</v>
      </c>
      <c r="K224" s="34">
        <v>169.02</v>
      </c>
      <c r="L224" s="34">
        <v>394.2</v>
      </c>
      <c r="M224" s="34">
        <v>0</v>
      </c>
      <c r="N224" s="11">
        <f>SUM(H224:M224)</f>
        <v>1178.7099999999998</v>
      </c>
      <c r="O224" s="43">
        <f>G224+H224+K224+M224</f>
        <v>328.59000000000003</v>
      </c>
      <c r="P224" s="11">
        <f>+I224+J224+L224</f>
        <v>850.11999999999989</v>
      </c>
      <c r="Q224" s="42">
        <f t="shared" si="64"/>
        <v>5231.41</v>
      </c>
      <c r="R224" s="9"/>
      <c r="S224" s="9"/>
      <c r="T224" s="9"/>
      <c r="U224" s="9"/>
    </row>
    <row r="225" spans="1:111" s="5" customFormat="1" ht="16.5" customHeight="1" thickBot="1" x14ac:dyDescent="0.25">
      <c r="A225" s="69" t="s">
        <v>328</v>
      </c>
      <c r="B225" s="70"/>
      <c r="C225" s="70"/>
      <c r="D225" s="70"/>
      <c r="E225" s="46"/>
      <c r="F225" s="58">
        <f t="shared" ref="F225:Q225" si="67">SUM(F220:F224)</f>
        <v>143850</v>
      </c>
      <c r="G225" s="58">
        <f t="shared" si="67"/>
        <v>2293.96</v>
      </c>
      <c r="H225" s="59">
        <f t="shared" si="67"/>
        <v>4128.4999999999991</v>
      </c>
      <c r="I225" s="58">
        <f t="shared" si="67"/>
        <v>10213.36</v>
      </c>
      <c r="J225" s="58">
        <f t="shared" si="67"/>
        <v>1283.26</v>
      </c>
      <c r="K225" s="58">
        <f t="shared" si="67"/>
        <v>4373.04</v>
      </c>
      <c r="L225" s="58">
        <f t="shared" si="67"/>
        <v>10198.970000000001</v>
      </c>
      <c r="M225" s="58">
        <f t="shared" si="67"/>
        <v>2798.2799999999997</v>
      </c>
      <c r="N225" s="60">
        <f t="shared" si="67"/>
        <v>32995.410000000003</v>
      </c>
      <c r="O225" s="60">
        <f t="shared" si="67"/>
        <v>13593.779999999999</v>
      </c>
      <c r="P225" s="60">
        <f t="shared" si="67"/>
        <v>21695.59</v>
      </c>
      <c r="Q225" s="61">
        <f t="shared" si="67"/>
        <v>130256.22</v>
      </c>
      <c r="R225" s="9"/>
      <c r="S225" s="9"/>
      <c r="T225" s="9"/>
      <c r="U225" s="9"/>
    </row>
    <row r="226" spans="1:111" s="5" customFormat="1" ht="35.1" customHeight="1" thickBot="1" x14ac:dyDescent="0.25">
      <c r="A226" s="78" t="s">
        <v>27</v>
      </c>
      <c r="B226" s="79"/>
      <c r="C226" s="79"/>
      <c r="D226" s="80"/>
      <c r="E226" s="48"/>
      <c r="F226" s="109">
        <f t="shared" ref="F226:Q226" si="68">F19+F26+F34+F41+F61+F79+F96+F130+F166+F196+F211+F218+F225</f>
        <v>8793352.209999999</v>
      </c>
      <c r="G226" s="109">
        <f t="shared" si="68"/>
        <v>595537.29999999981</v>
      </c>
      <c r="H226" s="109">
        <f t="shared" si="68"/>
        <v>247669.73</v>
      </c>
      <c r="I226" s="109">
        <f t="shared" si="68"/>
        <v>612702.22</v>
      </c>
      <c r="J226" s="109">
        <f t="shared" si="68"/>
        <v>68237.369999999981</v>
      </c>
      <c r="K226" s="109">
        <f t="shared" si="68"/>
        <v>249586.49999999997</v>
      </c>
      <c r="L226" s="109">
        <f t="shared" si="68"/>
        <v>582094.82999999996</v>
      </c>
      <c r="M226" s="109">
        <f t="shared" si="68"/>
        <v>85813.92</v>
      </c>
      <c r="N226" s="109">
        <f t="shared" si="68"/>
        <v>1801701.01</v>
      </c>
      <c r="O226" s="109">
        <f t="shared" si="68"/>
        <v>1178607.45</v>
      </c>
      <c r="P226" s="109">
        <f t="shared" si="68"/>
        <v>1263034.4200000002</v>
      </c>
      <c r="Q226" s="56">
        <f t="shared" si="68"/>
        <v>7614744.7599999988</v>
      </c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</row>
    <row r="227" spans="1:111" s="13" customFormat="1" ht="24" customHeight="1" x14ac:dyDescent="0.2">
      <c r="A227" s="6"/>
      <c r="B227" s="6"/>
      <c r="C227" s="6"/>
      <c r="D227" s="6"/>
      <c r="E227" s="28"/>
      <c r="F227" s="6"/>
      <c r="G227" s="6"/>
      <c r="H227" s="16"/>
      <c r="I227" s="16"/>
      <c r="J227" s="17"/>
      <c r="K227" s="16"/>
      <c r="L227" s="6"/>
      <c r="M227" s="6"/>
      <c r="N227" s="16"/>
      <c r="O227" s="16"/>
      <c r="P227" s="16"/>
      <c r="Q227" s="16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</row>
    <row r="228" spans="1:111" s="13" customFormat="1" ht="24" customHeight="1" x14ac:dyDescent="0.2">
      <c r="A228" s="6" t="s">
        <v>3</v>
      </c>
      <c r="B228" s="8"/>
      <c r="C228" s="8"/>
      <c r="D228" s="5"/>
      <c r="E228" s="8"/>
      <c r="F228" s="5"/>
      <c r="G228" s="5"/>
      <c r="H228" s="7"/>
      <c r="I228" s="7"/>
      <c r="J228" s="9"/>
      <c r="K228" s="7"/>
      <c r="L228" s="5"/>
      <c r="M228" s="5"/>
      <c r="N228" s="7"/>
      <c r="O228" s="7"/>
      <c r="P228" s="7"/>
      <c r="Q228" s="7"/>
      <c r="R228" s="18"/>
      <c r="S228" s="18"/>
      <c r="T228" s="18"/>
      <c r="U228" s="18"/>
    </row>
    <row r="229" spans="1:111" s="13" customFormat="1" ht="24" customHeight="1" x14ac:dyDescent="0.2">
      <c r="A229" s="5" t="s">
        <v>15</v>
      </c>
      <c r="B229" s="8"/>
      <c r="C229" s="8"/>
      <c r="D229" s="5"/>
      <c r="E229" s="8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18"/>
      <c r="S229" s="18"/>
      <c r="T229" s="18"/>
      <c r="U229" s="18"/>
    </row>
    <row r="230" spans="1:111" s="13" customFormat="1" ht="24" customHeight="1" x14ac:dyDescent="0.2">
      <c r="A230" s="5" t="s">
        <v>17</v>
      </c>
      <c r="B230" s="8"/>
      <c r="C230" s="8"/>
      <c r="D230" s="5"/>
      <c r="E230" s="8"/>
      <c r="F230" s="5"/>
      <c r="G230" s="5"/>
      <c r="H230" s="7"/>
      <c r="I230" s="7"/>
      <c r="J230" s="5"/>
      <c r="K230" s="7"/>
      <c r="L230" s="7"/>
      <c r="M230" s="7"/>
      <c r="N230" s="7"/>
      <c r="O230" s="7"/>
      <c r="P230" s="7"/>
      <c r="Q230" s="7"/>
      <c r="R230" s="18"/>
      <c r="S230" s="18"/>
      <c r="T230" s="18"/>
      <c r="U230" s="18"/>
    </row>
    <row r="231" spans="1:111" s="13" customFormat="1" ht="24" customHeight="1" x14ac:dyDescent="0.2">
      <c r="A231" s="5" t="s">
        <v>16</v>
      </c>
      <c r="B231" s="8"/>
      <c r="C231" s="8"/>
      <c r="D231" s="5"/>
      <c r="E231" s="8"/>
      <c r="F231" s="5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18"/>
      <c r="S231" s="18"/>
      <c r="T231" s="18"/>
      <c r="U231" s="18"/>
    </row>
    <row r="232" spans="1:111" s="13" customFormat="1" ht="24" customHeight="1" x14ac:dyDescent="0.2">
      <c r="A232" s="5" t="s">
        <v>18</v>
      </c>
      <c r="B232" s="8"/>
      <c r="C232" s="8"/>
      <c r="D232" s="5"/>
      <c r="E232" s="8"/>
      <c r="F232" s="5"/>
      <c r="G232" s="5"/>
      <c r="H232" s="7"/>
      <c r="I232" s="7"/>
      <c r="J232" s="5"/>
      <c r="K232" s="7"/>
      <c r="L232" s="7"/>
      <c r="M232" s="7"/>
      <c r="N232" s="7"/>
      <c r="O232" s="7"/>
      <c r="P232" s="7"/>
      <c r="Q232" s="7"/>
      <c r="R232" s="18"/>
      <c r="S232" s="18"/>
      <c r="T232" s="18"/>
      <c r="U232" s="18"/>
    </row>
    <row r="233" spans="1:111" s="13" customFormat="1" ht="24" customHeight="1" x14ac:dyDescent="0.2">
      <c r="A233" s="108" t="s">
        <v>28</v>
      </c>
      <c r="B233" s="108"/>
      <c r="C233" s="108"/>
      <c r="D233" s="108"/>
      <c r="E233" s="108"/>
      <c r="F233" s="108"/>
      <c r="G233" s="108"/>
      <c r="H233" s="108"/>
      <c r="I233" s="108"/>
      <c r="J233" s="108"/>
      <c r="K233" s="7"/>
      <c r="L233" s="7"/>
      <c r="M233" s="7"/>
      <c r="N233" s="7"/>
      <c r="O233" s="7"/>
      <c r="P233" s="7"/>
      <c r="Q233" s="7"/>
      <c r="R233" s="18"/>
      <c r="S233" s="18"/>
      <c r="T233" s="18"/>
      <c r="U233" s="18"/>
    </row>
    <row r="234" spans="1:111" s="13" customFormat="1" ht="24" customHeight="1" x14ac:dyDescent="0.2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7"/>
      <c r="L234" s="7"/>
      <c r="M234" s="7"/>
      <c r="N234" s="7"/>
      <c r="O234" s="7"/>
      <c r="P234" s="7"/>
      <c r="Q234" s="7"/>
      <c r="R234" s="18"/>
      <c r="S234" s="18"/>
      <c r="T234" s="18"/>
      <c r="U234" s="18"/>
    </row>
    <row r="235" spans="1:111" s="13" customFormat="1" ht="24" customHeight="1" x14ac:dyDescent="0.2">
      <c r="A235" s="5"/>
      <c r="B235" s="8"/>
      <c r="C235" s="8"/>
      <c r="D235" s="5"/>
      <c r="E235" s="8"/>
      <c r="F235" s="5"/>
      <c r="G235" s="5"/>
      <c r="H235" s="7"/>
      <c r="I235" s="7"/>
      <c r="J235" s="5"/>
      <c r="K235" s="7"/>
      <c r="L235" s="7"/>
      <c r="M235" s="7"/>
      <c r="N235" s="7"/>
      <c r="O235" s="7"/>
      <c r="P235" s="7"/>
      <c r="Q235" s="7"/>
      <c r="R235" s="18"/>
      <c r="S235" s="18"/>
      <c r="T235" s="18"/>
      <c r="U235" s="18"/>
    </row>
    <row r="236" spans="1:111" s="13" customFormat="1" ht="24" customHeight="1" x14ac:dyDescent="0.2">
      <c r="A236" s="5"/>
      <c r="B236" s="8"/>
      <c r="C236" s="8"/>
      <c r="D236" s="5"/>
      <c r="E236" s="8"/>
      <c r="F236" s="5"/>
      <c r="G236" s="5"/>
      <c r="H236" s="7"/>
      <c r="I236" s="7"/>
      <c r="J236" s="5"/>
      <c r="K236" s="7"/>
      <c r="L236" s="7"/>
      <c r="M236" s="7"/>
      <c r="N236" s="7"/>
      <c r="O236" s="7"/>
      <c r="P236" s="7"/>
      <c r="Q236" s="7"/>
      <c r="R236" s="18"/>
      <c r="S236" s="18"/>
      <c r="T236" s="18"/>
      <c r="U236" s="18"/>
    </row>
    <row r="237" spans="1:111" s="13" customFormat="1" ht="24" customHeight="1" x14ac:dyDescent="0.2">
      <c r="A237" s="6"/>
      <c r="B237" s="8"/>
      <c r="C237" s="8"/>
      <c r="D237" s="5"/>
      <c r="E237" s="8"/>
      <c r="F237" s="5"/>
      <c r="G237" s="5"/>
      <c r="H237" s="7"/>
      <c r="I237" s="7"/>
      <c r="J237" s="5"/>
      <c r="K237" s="7"/>
      <c r="L237" s="5"/>
      <c r="M237" s="5"/>
      <c r="N237" s="7"/>
      <c r="O237" s="7"/>
      <c r="P237" s="7"/>
      <c r="Q237" s="7"/>
      <c r="R237" s="18"/>
      <c r="S237" s="18"/>
      <c r="T237" s="18"/>
      <c r="U237" s="18"/>
    </row>
    <row r="238" spans="1:111" s="13" customFormat="1" ht="24" customHeight="1" x14ac:dyDescent="0.2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18"/>
      <c r="S238" s="18"/>
      <c r="T238" s="18"/>
      <c r="U238" s="18"/>
    </row>
    <row r="239" spans="1:111" s="13" customFormat="1" ht="24" customHeight="1" x14ac:dyDescent="0.2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8"/>
      <c r="S239" s="18"/>
      <c r="T239" s="18"/>
      <c r="U239" s="18"/>
    </row>
    <row r="240" spans="1:111" s="13" customFormat="1" ht="24" customHeight="1" x14ac:dyDescent="0.2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8"/>
      <c r="S240" s="18"/>
      <c r="T240" s="18"/>
      <c r="U240" s="18"/>
    </row>
    <row r="241" spans="1:21" s="13" customFormat="1" ht="24" customHeight="1" x14ac:dyDescent="0.2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8"/>
      <c r="S241" s="18"/>
      <c r="T241" s="18"/>
      <c r="U241" s="18"/>
    </row>
    <row r="242" spans="1:21" s="13" customFormat="1" ht="24" customHeight="1" x14ac:dyDescent="0.2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8"/>
      <c r="S242" s="18"/>
      <c r="T242" s="18"/>
      <c r="U242" s="18"/>
    </row>
    <row r="243" spans="1:21" s="13" customFormat="1" ht="20.25" x14ac:dyDescent="0.2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8"/>
      <c r="S243" s="18"/>
      <c r="T243" s="18"/>
      <c r="U243" s="18"/>
    </row>
    <row r="244" spans="1:21" s="13" customFormat="1" x14ac:dyDescent="0.2">
      <c r="A244" s="65"/>
      <c r="B244" s="65"/>
      <c r="C244" s="65"/>
      <c r="D244" s="65"/>
      <c r="E244" s="66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18"/>
      <c r="S244" s="18"/>
      <c r="T244" s="18"/>
      <c r="U244" s="18"/>
    </row>
    <row r="245" spans="1:21" s="13" customFormat="1" x14ac:dyDescent="0.2">
      <c r="A245" s="65"/>
      <c r="B245" s="65"/>
      <c r="C245" s="65"/>
      <c r="D245" s="65"/>
      <c r="E245" s="66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18"/>
      <c r="S245" s="18"/>
      <c r="T245" s="18"/>
      <c r="U245" s="18"/>
    </row>
    <row r="246" spans="1:21" s="13" customFormat="1" x14ac:dyDescent="0.2">
      <c r="A246" s="65"/>
      <c r="B246" s="65"/>
      <c r="C246" s="65"/>
      <c r="D246" s="65"/>
      <c r="E246" s="66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18"/>
      <c r="S246" s="18"/>
      <c r="T246" s="18"/>
      <c r="U246" s="18"/>
    </row>
    <row r="247" spans="1:21" s="13" customFormat="1" x14ac:dyDescent="0.2">
      <c r="A247" s="65"/>
      <c r="B247" s="65"/>
      <c r="C247" s="65"/>
      <c r="D247" s="65"/>
      <c r="E247" s="66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18"/>
      <c r="S247" s="18"/>
      <c r="T247" s="18"/>
      <c r="U247" s="18"/>
    </row>
    <row r="248" spans="1:21" s="13" customFormat="1" x14ac:dyDescent="0.2">
      <c r="A248" s="65"/>
      <c r="B248" s="65"/>
      <c r="C248" s="65"/>
      <c r="D248" s="65"/>
      <c r="E248" s="66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18"/>
      <c r="S248" s="18"/>
      <c r="T248" s="18"/>
      <c r="U248" s="18"/>
    </row>
    <row r="249" spans="1:21" s="13" customFormat="1" x14ac:dyDescent="0.2">
      <c r="A249" s="65"/>
      <c r="B249" s="65"/>
      <c r="C249" s="65"/>
      <c r="D249" s="65"/>
      <c r="E249" s="66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18"/>
      <c r="S249" s="18"/>
      <c r="T249" s="18"/>
      <c r="U249" s="18"/>
    </row>
    <row r="250" spans="1:21" s="13" customFormat="1" x14ac:dyDescent="0.2">
      <c r="E250" s="26"/>
      <c r="R250" s="18"/>
      <c r="S250" s="18"/>
      <c r="T250" s="18"/>
      <c r="U250" s="18"/>
    </row>
    <row r="251" spans="1:21" s="13" customFormat="1" x14ac:dyDescent="0.2">
      <c r="E251" s="26"/>
      <c r="R251" s="18"/>
      <c r="S251" s="18"/>
      <c r="T251" s="18"/>
      <c r="U251" s="18"/>
    </row>
    <row r="252" spans="1:21" s="13" customFormat="1" x14ac:dyDescent="0.2">
      <c r="E252" s="26"/>
      <c r="R252" s="18"/>
      <c r="S252" s="18"/>
      <c r="T252" s="18"/>
      <c r="U252" s="18"/>
    </row>
    <row r="253" spans="1:21" s="13" customFormat="1" x14ac:dyDescent="0.2">
      <c r="E253" s="26"/>
      <c r="R253" s="18"/>
      <c r="S253" s="18"/>
      <c r="T253" s="18"/>
      <c r="U253" s="18"/>
    </row>
    <row r="254" spans="1:21" s="13" customFormat="1" x14ac:dyDescent="0.2">
      <c r="E254" s="26"/>
      <c r="R254" s="18"/>
      <c r="S254" s="18"/>
      <c r="T254" s="18"/>
      <c r="U254" s="18"/>
    </row>
    <row r="255" spans="1:21" s="13" customFormat="1" x14ac:dyDescent="0.2">
      <c r="E255" s="26"/>
      <c r="R255" s="18"/>
      <c r="S255" s="18"/>
      <c r="T255" s="18"/>
      <c r="U255" s="18"/>
    </row>
    <row r="256" spans="1:21" s="13" customFormat="1" x14ac:dyDescent="0.2">
      <c r="E256" s="26"/>
      <c r="R256" s="18"/>
      <c r="S256" s="18"/>
      <c r="T256" s="18"/>
      <c r="U256" s="18"/>
    </row>
    <row r="257" spans="5:21" s="13" customFormat="1" x14ac:dyDescent="0.2">
      <c r="E257" s="26"/>
      <c r="R257" s="18"/>
      <c r="S257" s="18"/>
      <c r="T257" s="18"/>
      <c r="U257" s="18"/>
    </row>
    <row r="258" spans="5:21" s="13" customFormat="1" x14ac:dyDescent="0.2">
      <c r="E258" s="26"/>
      <c r="R258" s="18"/>
      <c r="S258" s="18"/>
      <c r="T258" s="18"/>
      <c r="U258" s="18"/>
    </row>
    <row r="259" spans="5:21" s="13" customFormat="1" x14ac:dyDescent="0.2">
      <c r="E259" s="26"/>
      <c r="R259" s="18"/>
      <c r="S259" s="18"/>
      <c r="T259" s="18"/>
      <c r="U259" s="18"/>
    </row>
    <row r="260" spans="5:21" s="13" customFormat="1" x14ac:dyDescent="0.2">
      <c r="E260" s="26"/>
      <c r="R260" s="18"/>
      <c r="S260" s="18"/>
      <c r="T260" s="18"/>
      <c r="U260" s="18"/>
    </row>
    <row r="261" spans="5:21" s="13" customFormat="1" x14ac:dyDescent="0.2">
      <c r="E261" s="26"/>
      <c r="R261" s="18"/>
      <c r="S261" s="18"/>
      <c r="T261" s="18"/>
      <c r="U261" s="18"/>
    </row>
    <row r="262" spans="5:21" s="13" customFormat="1" x14ac:dyDescent="0.2">
      <c r="E262" s="26"/>
      <c r="R262" s="18"/>
      <c r="S262" s="18"/>
      <c r="T262" s="18"/>
      <c r="U262" s="18"/>
    </row>
    <row r="263" spans="5:21" s="13" customFormat="1" x14ac:dyDescent="0.2">
      <c r="E263" s="26"/>
      <c r="R263" s="18"/>
      <c r="S263" s="18"/>
      <c r="T263" s="18"/>
      <c r="U263" s="18"/>
    </row>
    <row r="264" spans="5:21" s="13" customFormat="1" x14ac:dyDescent="0.2">
      <c r="E264" s="26"/>
      <c r="R264" s="18"/>
      <c r="S264" s="18"/>
      <c r="T264" s="18"/>
      <c r="U264" s="18"/>
    </row>
    <row r="265" spans="5:21" s="13" customFormat="1" x14ac:dyDescent="0.2">
      <c r="E265" s="26"/>
      <c r="R265" s="18"/>
      <c r="S265" s="18"/>
      <c r="T265" s="18"/>
      <c r="U265" s="18"/>
    </row>
    <row r="266" spans="5:21" s="13" customFormat="1" x14ac:dyDescent="0.2">
      <c r="E266" s="26"/>
      <c r="R266" s="18"/>
      <c r="S266" s="18"/>
      <c r="T266" s="18"/>
      <c r="U266" s="18"/>
    </row>
    <row r="267" spans="5:21" s="13" customFormat="1" x14ac:dyDescent="0.2">
      <c r="E267" s="26"/>
      <c r="R267" s="18"/>
      <c r="S267" s="18"/>
      <c r="T267" s="18"/>
      <c r="U267" s="18"/>
    </row>
    <row r="268" spans="5:21" s="13" customFormat="1" x14ac:dyDescent="0.2">
      <c r="E268" s="26"/>
      <c r="R268" s="18"/>
      <c r="S268" s="18"/>
      <c r="T268" s="18"/>
      <c r="U268" s="18"/>
    </row>
    <row r="269" spans="5:21" s="13" customFormat="1" x14ac:dyDescent="0.2">
      <c r="E269" s="26"/>
      <c r="R269" s="18"/>
      <c r="S269" s="18"/>
      <c r="T269" s="18"/>
      <c r="U269" s="18"/>
    </row>
    <row r="270" spans="5:21" s="13" customFormat="1" x14ac:dyDescent="0.2">
      <c r="E270" s="26"/>
      <c r="R270" s="18"/>
      <c r="S270" s="18"/>
      <c r="T270" s="18"/>
      <c r="U270" s="18"/>
    </row>
    <row r="271" spans="5:21" s="13" customFormat="1" x14ac:dyDescent="0.2">
      <c r="E271" s="26"/>
      <c r="R271" s="18"/>
      <c r="S271" s="18"/>
      <c r="T271" s="18"/>
      <c r="U271" s="18"/>
    </row>
    <row r="272" spans="5:21" s="13" customFormat="1" x14ac:dyDescent="0.2">
      <c r="E272" s="26"/>
      <c r="R272" s="18"/>
      <c r="S272" s="18"/>
      <c r="T272" s="18"/>
      <c r="U272" s="18"/>
    </row>
    <row r="273" spans="5:21" s="13" customFormat="1" x14ac:dyDescent="0.2">
      <c r="E273" s="26"/>
      <c r="R273" s="18"/>
      <c r="S273" s="18"/>
      <c r="T273" s="18"/>
      <c r="U273" s="18"/>
    </row>
    <row r="274" spans="5:21" s="13" customFormat="1" x14ac:dyDescent="0.2">
      <c r="E274" s="26"/>
      <c r="R274" s="18"/>
      <c r="S274" s="18"/>
      <c r="T274" s="18"/>
      <c r="U274" s="18"/>
    </row>
    <row r="275" spans="5:21" s="13" customFormat="1" x14ac:dyDescent="0.2">
      <c r="E275" s="26"/>
      <c r="R275" s="18"/>
      <c r="S275" s="18"/>
      <c r="T275" s="18"/>
      <c r="U275" s="18"/>
    </row>
    <row r="276" spans="5:21" s="13" customFormat="1" x14ac:dyDescent="0.2">
      <c r="E276" s="26"/>
      <c r="R276" s="18"/>
      <c r="S276" s="18"/>
      <c r="T276" s="18"/>
      <c r="U276" s="18"/>
    </row>
    <row r="277" spans="5:21" s="13" customFormat="1" x14ac:dyDescent="0.2">
      <c r="E277" s="26"/>
      <c r="R277" s="18"/>
      <c r="S277" s="18"/>
      <c r="T277" s="18"/>
      <c r="U277" s="18"/>
    </row>
    <row r="278" spans="5:21" s="13" customFormat="1" x14ac:dyDescent="0.2">
      <c r="E278" s="26"/>
      <c r="R278" s="18"/>
      <c r="S278" s="18"/>
      <c r="T278" s="18"/>
      <c r="U278" s="18"/>
    </row>
    <row r="279" spans="5:21" s="13" customFormat="1" x14ac:dyDescent="0.2">
      <c r="E279" s="26"/>
      <c r="R279" s="18"/>
      <c r="S279" s="18"/>
      <c r="T279" s="18"/>
      <c r="U279" s="18"/>
    </row>
    <row r="280" spans="5:21" s="13" customFormat="1" x14ac:dyDescent="0.2">
      <c r="E280" s="26"/>
      <c r="R280" s="18"/>
      <c r="S280" s="18"/>
      <c r="T280" s="18"/>
      <c r="U280" s="18"/>
    </row>
    <row r="281" spans="5:21" s="13" customFormat="1" x14ac:dyDescent="0.2">
      <c r="E281" s="26"/>
      <c r="R281" s="18"/>
      <c r="S281" s="18"/>
      <c r="T281" s="18"/>
      <c r="U281" s="18"/>
    </row>
    <row r="282" spans="5:21" s="13" customFormat="1" x14ac:dyDescent="0.2">
      <c r="E282" s="26"/>
      <c r="R282" s="18"/>
      <c r="S282" s="18"/>
      <c r="T282" s="18"/>
      <c r="U282" s="18"/>
    </row>
    <row r="283" spans="5:21" s="13" customFormat="1" x14ac:dyDescent="0.2">
      <c r="E283" s="26"/>
      <c r="R283" s="18"/>
      <c r="S283" s="18"/>
      <c r="T283" s="18"/>
      <c r="U283" s="18"/>
    </row>
    <row r="284" spans="5:21" s="13" customFormat="1" x14ac:dyDescent="0.2">
      <c r="E284" s="26"/>
      <c r="R284" s="18"/>
      <c r="S284" s="18"/>
      <c r="T284" s="18"/>
      <c r="U284" s="18"/>
    </row>
    <row r="285" spans="5:21" s="13" customFormat="1" x14ac:dyDescent="0.2">
      <c r="E285" s="26"/>
      <c r="R285" s="18"/>
      <c r="S285" s="18"/>
      <c r="T285" s="18"/>
      <c r="U285" s="18"/>
    </row>
    <row r="286" spans="5:21" s="13" customFormat="1" x14ac:dyDescent="0.2">
      <c r="E286" s="26"/>
      <c r="R286" s="18"/>
      <c r="S286" s="18"/>
      <c r="T286" s="18"/>
      <c r="U286" s="18"/>
    </row>
    <row r="287" spans="5:21" s="13" customFormat="1" x14ac:dyDescent="0.2">
      <c r="E287" s="26"/>
      <c r="R287" s="18"/>
      <c r="S287" s="18"/>
      <c r="T287" s="18"/>
      <c r="U287" s="18"/>
    </row>
    <row r="288" spans="5:21" s="13" customFormat="1" x14ac:dyDescent="0.2">
      <c r="E288" s="26"/>
      <c r="R288" s="18"/>
      <c r="S288" s="18"/>
      <c r="T288" s="18"/>
      <c r="U288" s="18"/>
    </row>
    <row r="289" spans="5:21" s="13" customFormat="1" x14ac:dyDescent="0.2">
      <c r="E289" s="26"/>
      <c r="R289" s="18"/>
      <c r="S289" s="18"/>
      <c r="T289" s="18"/>
      <c r="U289" s="18"/>
    </row>
    <row r="290" spans="5:21" s="13" customFormat="1" x14ac:dyDescent="0.2">
      <c r="E290" s="26"/>
      <c r="R290" s="18"/>
      <c r="S290" s="18"/>
      <c r="T290" s="18"/>
      <c r="U290" s="18"/>
    </row>
    <row r="291" spans="5:21" s="13" customFormat="1" x14ac:dyDescent="0.2">
      <c r="E291" s="26"/>
      <c r="R291" s="18"/>
      <c r="S291" s="18"/>
      <c r="T291" s="18"/>
      <c r="U291" s="18"/>
    </row>
    <row r="292" spans="5:21" s="13" customFormat="1" x14ac:dyDescent="0.2">
      <c r="E292" s="26"/>
      <c r="R292" s="18"/>
      <c r="S292" s="18"/>
      <c r="T292" s="18"/>
      <c r="U292" s="18"/>
    </row>
    <row r="293" spans="5:21" s="13" customFormat="1" x14ac:dyDescent="0.2">
      <c r="E293" s="26"/>
      <c r="R293" s="18"/>
      <c r="S293" s="18"/>
      <c r="T293" s="18"/>
      <c r="U293" s="18"/>
    </row>
    <row r="294" spans="5:21" s="13" customFormat="1" x14ac:dyDescent="0.2">
      <c r="E294" s="26"/>
      <c r="R294" s="18"/>
      <c r="S294" s="18"/>
      <c r="T294" s="18"/>
      <c r="U294" s="18"/>
    </row>
    <row r="295" spans="5:21" s="13" customFormat="1" x14ac:dyDescent="0.2">
      <c r="E295" s="26"/>
      <c r="R295" s="18"/>
      <c r="S295" s="18"/>
      <c r="T295" s="18"/>
      <c r="U295" s="18"/>
    </row>
    <row r="296" spans="5:21" s="13" customFormat="1" x14ac:dyDescent="0.2">
      <c r="E296" s="26"/>
      <c r="R296" s="18"/>
      <c r="S296" s="18"/>
      <c r="T296" s="18"/>
      <c r="U296" s="18"/>
    </row>
    <row r="297" spans="5:21" s="13" customFormat="1" x14ac:dyDescent="0.2">
      <c r="E297" s="26"/>
      <c r="R297" s="18"/>
      <c r="S297" s="18"/>
      <c r="T297" s="18"/>
      <c r="U297" s="18"/>
    </row>
    <row r="298" spans="5:21" s="13" customFormat="1" x14ac:dyDescent="0.2">
      <c r="E298" s="26"/>
      <c r="R298" s="18"/>
      <c r="S298" s="18"/>
      <c r="T298" s="18"/>
      <c r="U298" s="18"/>
    </row>
    <row r="299" spans="5:21" s="13" customFormat="1" x14ac:dyDescent="0.2">
      <c r="E299" s="26"/>
      <c r="R299" s="18"/>
      <c r="S299" s="18"/>
      <c r="T299" s="18"/>
      <c r="U299" s="18"/>
    </row>
    <row r="300" spans="5:21" s="13" customFormat="1" x14ac:dyDescent="0.2">
      <c r="E300" s="26"/>
      <c r="R300" s="18"/>
      <c r="S300" s="18"/>
      <c r="T300" s="18"/>
      <c r="U300" s="18"/>
    </row>
    <row r="301" spans="5:21" s="13" customFormat="1" x14ac:dyDescent="0.2">
      <c r="E301" s="26"/>
      <c r="R301" s="18"/>
      <c r="S301" s="18"/>
      <c r="T301" s="18"/>
      <c r="U301" s="18"/>
    </row>
    <row r="302" spans="5:21" s="13" customFormat="1" x14ac:dyDescent="0.2">
      <c r="E302" s="26"/>
      <c r="R302" s="18"/>
      <c r="S302" s="18"/>
      <c r="T302" s="18"/>
      <c r="U302" s="18"/>
    </row>
    <row r="303" spans="5:21" s="13" customFormat="1" x14ac:dyDescent="0.2">
      <c r="E303" s="26"/>
      <c r="R303" s="18"/>
      <c r="S303" s="18"/>
      <c r="T303" s="18"/>
      <c r="U303" s="18"/>
    </row>
    <row r="304" spans="5:21" s="13" customFormat="1" x14ac:dyDescent="0.2">
      <c r="E304" s="26"/>
      <c r="R304" s="18"/>
      <c r="S304" s="18"/>
      <c r="T304" s="18"/>
      <c r="U304" s="18"/>
    </row>
    <row r="305" spans="5:21" s="13" customFormat="1" x14ac:dyDescent="0.2">
      <c r="E305" s="26"/>
      <c r="R305" s="18"/>
      <c r="S305" s="18"/>
      <c r="T305" s="18"/>
      <c r="U305" s="18"/>
    </row>
    <row r="306" spans="5:21" s="13" customFormat="1" x14ac:dyDescent="0.2">
      <c r="E306" s="26"/>
      <c r="R306" s="18"/>
      <c r="S306" s="18"/>
      <c r="T306" s="18"/>
      <c r="U306" s="18"/>
    </row>
    <row r="307" spans="5:21" s="13" customFormat="1" x14ac:dyDescent="0.2">
      <c r="E307" s="26"/>
      <c r="R307" s="18"/>
      <c r="S307" s="18"/>
      <c r="T307" s="18"/>
      <c r="U307" s="18"/>
    </row>
    <row r="308" spans="5:21" s="13" customFormat="1" x14ac:dyDescent="0.2">
      <c r="E308" s="26"/>
      <c r="R308" s="18"/>
      <c r="S308" s="18"/>
      <c r="T308" s="18"/>
      <c r="U308" s="18"/>
    </row>
    <row r="309" spans="5:21" s="13" customFormat="1" x14ac:dyDescent="0.2">
      <c r="E309" s="26"/>
      <c r="R309" s="18"/>
      <c r="S309" s="18"/>
      <c r="T309" s="18"/>
      <c r="U309" s="18"/>
    </row>
    <row r="310" spans="5:21" s="13" customFormat="1" x14ac:dyDescent="0.2">
      <c r="E310" s="26"/>
      <c r="R310" s="18"/>
      <c r="S310" s="18"/>
      <c r="T310" s="18"/>
      <c r="U310" s="18"/>
    </row>
    <row r="311" spans="5:21" s="13" customFormat="1" x14ac:dyDescent="0.2">
      <c r="E311" s="26"/>
      <c r="R311" s="18"/>
      <c r="S311" s="18"/>
      <c r="T311" s="18"/>
      <c r="U311" s="18"/>
    </row>
    <row r="312" spans="5:21" s="13" customFormat="1" x14ac:dyDescent="0.2">
      <c r="E312" s="26"/>
      <c r="R312" s="18"/>
      <c r="S312" s="18"/>
      <c r="T312" s="18"/>
      <c r="U312" s="18"/>
    </row>
    <row r="313" spans="5:21" s="13" customFormat="1" x14ac:dyDescent="0.2">
      <c r="E313" s="26"/>
      <c r="R313" s="18"/>
      <c r="S313" s="18"/>
      <c r="T313" s="18"/>
      <c r="U313" s="18"/>
    </row>
    <row r="314" spans="5:21" s="13" customFormat="1" x14ac:dyDescent="0.2">
      <c r="E314" s="26"/>
      <c r="R314" s="18"/>
      <c r="S314" s="18"/>
      <c r="T314" s="18"/>
      <c r="U314" s="18"/>
    </row>
    <row r="315" spans="5:21" s="13" customFormat="1" x14ac:dyDescent="0.2">
      <c r="E315" s="26"/>
      <c r="R315" s="18"/>
      <c r="S315" s="18"/>
      <c r="T315" s="18"/>
      <c r="U315" s="18"/>
    </row>
    <row r="316" spans="5:21" s="13" customFormat="1" x14ac:dyDescent="0.2">
      <c r="E316" s="26"/>
      <c r="R316" s="18"/>
      <c r="S316" s="18"/>
      <c r="T316" s="18"/>
      <c r="U316" s="18"/>
    </row>
    <row r="317" spans="5:21" s="13" customFormat="1" x14ac:dyDescent="0.2">
      <c r="E317" s="26"/>
      <c r="R317" s="18"/>
      <c r="S317" s="18"/>
      <c r="T317" s="18"/>
      <c r="U317" s="18"/>
    </row>
    <row r="318" spans="5:21" s="13" customFormat="1" x14ac:dyDescent="0.2">
      <c r="E318" s="26"/>
      <c r="R318" s="18"/>
      <c r="S318" s="18"/>
      <c r="T318" s="18"/>
      <c r="U318" s="18"/>
    </row>
    <row r="319" spans="5:21" s="13" customFormat="1" x14ac:dyDescent="0.2">
      <c r="E319" s="26"/>
      <c r="R319" s="18"/>
      <c r="S319" s="18"/>
      <c r="T319" s="18"/>
      <c r="U319" s="18"/>
    </row>
    <row r="320" spans="5:21" s="13" customFormat="1" x14ac:dyDescent="0.2">
      <c r="E320" s="26"/>
      <c r="R320" s="18"/>
      <c r="S320" s="18"/>
      <c r="T320" s="18"/>
      <c r="U320" s="18"/>
    </row>
    <row r="321" spans="5:21" s="13" customFormat="1" x14ac:dyDescent="0.2">
      <c r="E321" s="26"/>
      <c r="R321" s="18"/>
      <c r="S321" s="18"/>
      <c r="T321" s="18"/>
      <c r="U321" s="18"/>
    </row>
    <row r="322" spans="5:21" s="13" customFormat="1" x14ac:dyDescent="0.2">
      <c r="E322" s="26"/>
      <c r="R322" s="18"/>
      <c r="S322" s="18"/>
      <c r="T322" s="18"/>
      <c r="U322" s="18"/>
    </row>
    <row r="323" spans="5:21" s="13" customFormat="1" x14ac:dyDescent="0.2">
      <c r="E323" s="26"/>
      <c r="R323" s="18"/>
      <c r="S323" s="18"/>
      <c r="T323" s="18"/>
      <c r="U323" s="18"/>
    </row>
    <row r="324" spans="5:21" s="13" customFormat="1" x14ac:dyDescent="0.2">
      <c r="E324" s="26"/>
      <c r="R324" s="18"/>
      <c r="S324" s="18"/>
      <c r="T324" s="18"/>
      <c r="U324" s="18"/>
    </row>
    <row r="325" spans="5:21" s="13" customFormat="1" x14ac:dyDescent="0.2">
      <c r="E325" s="26"/>
      <c r="R325" s="18"/>
      <c r="S325" s="18"/>
      <c r="T325" s="18"/>
      <c r="U325" s="18"/>
    </row>
    <row r="326" spans="5:21" s="13" customFormat="1" x14ac:dyDescent="0.2">
      <c r="E326" s="26"/>
      <c r="R326" s="18"/>
      <c r="S326" s="18"/>
      <c r="T326" s="18"/>
      <c r="U326" s="18"/>
    </row>
    <row r="327" spans="5:21" s="13" customFormat="1" x14ac:dyDescent="0.2">
      <c r="E327" s="26"/>
      <c r="R327" s="18"/>
      <c r="S327" s="18"/>
      <c r="T327" s="18"/>
      <c r="U327" s="18"/>
    </row>
    <row r="328" spans="5:21" s="13" customFormat="1" x14ac:dyDescent="0.2">
      <c r="E328" s="26"/>
      <c r="R328" s="18"/>
      <c r="S328" s="18"/>
      <c r="T328" s="18"/>
      <c r="U328" s="18"/>
    </row>
    <row r="329" spans="5:21" s="13" customFormat="1" x14ac:dyDescent="0.2">
      <c r="E329" s="26"/>
      <c r="R329" s="18"/>
      <c r="S329" s="18"/>
      <c r="T329" s="18"/>
      <c r="U329" s="18"/>
    </row>
    <row r="330" spans="5:21" s="13" customFormat="1" x14ac:dyDescent="0.2">
      <c r="E330" s="26"/>
      <c r="R330" s="18"/>
      <c r="S330" s="18"/>
      <c r="T330" s="18"/>
      <c r="U330" s="18"/>
    </row>
    <row r="331" spans="5:21" s="13" customFormat="1" x14ac:dyDescent="0.2">
      <c r="E331" s="26"/>
      <c r="R331" s="18"/>
      <c r="S331" s="18"/>
      <c r="T331" s="18"/>
      <c r="U331" s="18"/>
    </row>
    <row r="332" spans="5:21" s="13" customFormat="1" x14ac:dyDescent="0.2">
      <c r="E332" s="26"/>
      <c r="R332" s="18"/>
      <c r="S332" s="18"/>
      <c r="T332" s="18"/>
      <c r="U332" s="18"/>
    </row>
    <row r="333" spans="5:21" s="13" customFormat="1" x14ac:dyDescent="0.2">
      <c r="E333" s="26"/>
      <c r="R333" s="18"/>
      <c r="S333" s="18"/>
      <c r="T333" s="18"/>
      <c r="U333" s="18"/>
    </row>
    <row r="334" spans="5:21" s="13" customFormat="1" x14ac:dyDescent="0.2">
      <c r="E334" s="26"/>
      <c r="R334" s="18"/>
      <c r="S334" s="18"/>
      <c r="T334" s="18"/>
      <c r="U334" s="18"/>
    </row>
    <row r="335" spans="5:21" s="13" customFormat="1" x14ac:dyDescent="0.2">
      <c r="E335" s="26"/>
      <c r="R335" s="18"/>
      <c r="S335" s="18"/>
      <c r="T335" s="18"/>
      <c r="U335" s="18"/>
    </row>
    <row r="336" spans="5:21" s="13" customFormat="1" x14ac:dyDescent="0.2">
      <c r="E336" s="26"/>
      <c r="R336" s="18"/>
      <c r="S336" s="18"/>
      <c r="T336" s="18"/>
      <c r="U336" s="18"/>
    </row>
    <row r="337" spans="5:21" s="13" customFormat="1" x14ac:dyDescent="0.2">
      <c r="E337" s="26"/>
      <c r="R337" s="18"/>
      <c r="S337" s="18"/>
      <c r="T337" s="18"/>
      <c r="U337" s="18"/>
    </row>
    <row r="338" spans="5:21" s="13" customFormat="1" x14ac:dyDescent="0.2">
      <c r="E338" s="26"/>
      <c r="R338" s="18"/>
      <c r="S338" s="18"/>
      <c r="T338" s="18"/>
      <c r="U338" s="18"/>
    </row>
    <row r="339" spans="5:21" s="13" customFormat="1" x14ac:dyDescent="0.2">
      <c r="E339" s="26"/>
      <c r="R339" s="18"/>
      <c r="S339" s="18"/>
      <c r="T339" s="18"/>
      <c r="U339" s="18"/>
    </row>
    <row r="340" spans="5:21" s="13" customFormat="1" x14ac:dyDescent="0.2">
      <c r="E340" s="26"/>
      <c r="R340" s="18"/>
      <c r="S340" s="18"/>
      <c r="T340" s="18"/>
      <c r="U340" s="18"/>
    </row>
    <row r="341" spans="5:21" s="13" customFormat="1" x14ac:dyDescent="0.2">
      <c r="E341" s="26"/>
      <c r="R341" s="18"/>
      <c r="S341" s="18"/>
      <c r="T341" s="18"/>
      <c r="U341" s="18"/>
    </row>
    <row r="342" spans="5:21" s="13" customFormat="1" x14ac:dyDescent="0.2">
      <c r="E342" s="26"/>
      <c r="R342" s="18"/>
      <c r="S342" s="18"/>
      <c r="T342" s="18"/>
      <c r="U342" s="18"/>
    </row>
    <row r="343" spans="5:21" s="13" customFormat="1" x14ac:dyDescent="0.2">
      <c r="E343" s="26"/>
      <c r="R343" s="18"/>
      <c r="S343" s="18"/>
      <c r="T343" s="18"/>
      <c r="U343" s="18"/>
    </row>
    <row r="344" spans="5:21" s="13" customFormat="1" x14ac:dyDescent="0.2">
      <c r="E344" s="26"/>
      <c r="R344" s="18"/>
      <c r="S344" s="18"/>
      <c r="T344" s="18"/>
      <c r="U344" s="18"/>
    </row>
    <row r="345" spans="5:21" s="13" customFormat="1" x14ac:dyDescent="0.2">
      <c r="E345" s="26"/>
      <c r="R345" s="18"/>
      <c r="S345" s="18"/>
      <c r="T345" s="18"/>
      <c r="U345" s="18"/>
    </row>
    <row r="346" spans="5:21" s="13" customFormat="1" x14ac:dyDescent="0.2">
      <c r="E346" s="26"/>
      <c r="R346" s="18"/>
      <c r="S346" s="18"/>
      <c r="T346" s="18"/>
      <c r="U346" s="18"/>
    </row>
    <row r="347" spans="5:21" s="13" customFormat="1" x14ac:dyDescent="0.2">
      <c r="E347" s="26"/>
      <c r="R347" s="18"/>
      <c r="S347" s="18"/>
      <c r="T347" s="18"/>
      <c r="U347" s="18"/>
    </row>
    <row r="348" spans="5:21" s="13" customFormat="1" x14ac:dyDescent="0.2">
      <c r="E348" s="26"/>
      <c r="R348" s="18"/>
      <c r="S348" s="18"/>
      <c r="T348" s="18"/>
      <c r="U348" s="18"/>
    </row>
    <row r="349" spans="5:21" s="13" customFormat="1" x14ac:dyDescent="0.2">
      <c r="E349" s="26"/>
      <c r="R349" s="18"/>
      <c r="S349" s="18"/>
      <c r="T349" s="18"/>
      <c r="U349" s="18"/>
    </row>
    <row r="350" spans="5:21" s="13" customFormat="1" x14ac:dyDescent="0.2">
      <c r="E350" s="26"/>
      <c r="R350" s="18"/>
      <c r="S350" s="18"/>
      <c r="T350" s="18"/>
      <c r="U350" s="18"/>
    </row>
    <row r="351" spans="5:21" s="13" customFormat="1" x14ac:dyDescent="0.2">
      <c r="E351" s="26"/>
      <c r="R351" s="18"/>
      <c r="S351" s="18"/>
      <c r="T351" s="18"/>
      <c r="U351" s="18"/>
    </row>
    <row r="352" spans="5:21" s="13" customFormat="1" x14ac:dyDescent="0.2">
      <c r="E352" s="26"/>
      <c r="R352" s="18"/>
      <c r="S352" s="18"/>
      <c r="T352" s="18"/>
      <c r="U352" s="18"/>
    </row>
    <row r="353" spans="5:21" s="13" customFormat="1" x14ac:dyDescent="0.2">
      <c r="E353" s="26"/>
      <c r="R353" s="18"/>
      <c r="S353" s="18"/>
      <c r="T353" s="18"/>
      <c r="U353" s="18"/>
    </row>
    <row r="354" spans="5:21" s="13" customFormat="1" x14ac:dyDescent="0.2">
      <c r="E354" s="26"/>
      <c r="R354" s="18"/>
      <c r="S354" s="18"/>
      <c r="T354" s="18"/>
      <c r="U354" s="18"/>
    </row>
    <row r="355" spans="5:21" s="13" customFormat="1" x14ac:dyDescent="0.2">
      <c r="E355" s="26"/>
      <c r="R355" s="18"/>
      <c r="S355" s="18"/>
      <c r="T355" s="18"/>
      <c r="U355" s="18"/>
    </row>
    <row r="356" spans="5:21" s="13" customFormat="1" x14ac:dyDescent="0.2">
      <c r="E356" s="26"/>
      <c r="R356" s="18"/>
      <c r="S356" s="18"/>
      <c r="T356" s="18"/>
      <c r="U356" s="18"/>
    </row>
    <row r="357" spans="5:21" s="13" customFormat="1" x14ac:dyDescent="0.2">
      <c r="E357" s="26"/>
      <c r="R357" s="18"/>
      <c r="S357" s="18"/>
      <c r="T357" s="18"/>
      <c r="U357" s="18"/>
    </row>
    <row r="358" spans="5:21" s="13" customFormat="1" x14ac:dyDescent="0.2">
      <c r="E358" s="26"/>
      <c r="R358" s="18"/>
      <c r="S358" s="18"/>
      <c r="T358" s="18"/>
      <c r="U358" s="18"/>
    </row>
    <row r="359" spans="5:21" s="13" customFormat="1" x14ac:dyDescent="0.2">
      <c r="E359" s="26"/>
      <c r="R359" s="18"/>
      <c r="S359" s="18"/>
      <c r="T359" s="18"/>
      <c r="U359" s="18"/>
    </row>
    <row r="360" spans="5:21" s="13" customFormat="1" x14ac:dyDescent="0.2">
      <c r="E360" s="26"/>
      <c r="R360" s="18"/>
      <c r="S360" s="18"/>
      <c r="T360" s="18"/>
      <c r="U360" s="18"/>
    </row>
    <row r="361" spans="5:21" s="13" customFormat="1" x14ac:dyDescent="0.2">
      <c r="E361" s="26"/>
      <c r="R361" s="18"/>
      <c r="S361" s="18"/>
      <c r="T361" s="18"/>
      <c r="U361" s="18"/>
    </row>
    <row r="362" spans="5:21" s="13" customFormat="1" x14ac:dyDescent="0.2">
      <c r="E362" s="26"/>
      <c r="R362" s="18"/>
      <c r="S362" s="18"/>
      <c r="T362" s="18"/>
      <c r="U362" s="18"/>
    </row>
    <row r="363" spans="5:21" s="13" customFormat="1" x14ac:dyDescent="0.2">
      <c r="E363" s="26"/>
      <c r="R363" s="18"/>
      <c r="S363" s="18"/>
      <c r="T363" s="18"/>
      <c r="U363" s="18"/>
    </row>
    <row r="364" spans="5:21" s="13" customFormat="1" x14ac:dyDescent="0.2">
      <c r="E364" s="26"/>
      <c r="R364" s="18"/>
      <c r="S364" s="18"/>
      <c r="T364" s="18"/>
      <c r="U364" s="18"/>
    </row>
    <row r="365" spans="5:21" s="13" customFormat="1" x14ac:dyDescent="0.2">
      <c r="E365" s="26"/>
      <c r="R365" s="18"/>
      <c r="S365" s="18"/>
      <c r="T365" s="18"/>
      <c r="U365" s="18"/>
    </row>
    <row r="366" spans="5:21" s="13" customFormat="1" x14ac:dyDescent="0.2">
      <c r="E366" s="26"/>
      <c r="R366" s="18"/>
      <c r="S366" s="18"/>
      <c r="T366" s="18"/>
      <c r="U366" s="18"/>
    </row>
    <row r="367" spans="5:21" s="13" customFormat="1" x14ac:dyDescent="0.2">
      <c r="E367" s="26"/>
      <c r="R367" s="18"/>
      <c r="S367" s="18"/>
      <c r="T367" s="18"/>
      <c r="U367" s="18"/>
    </row>
    <row r="368" spans="5:21" s="13" customFormat="1" x14ac:dyDescent="0.2">
      <c r="E368" s="26"/>
      <c r="R368" s="18"/>
      <c r="S368" s="18"/>
      <c r="T368" s="18"/>
      <c r="U368" s="18"/>
    </row>
    <row r="369" spans="5:21" s="13" customFormat="1" x14ac:dyDescent="0.2">
      <c r="E369" s="26"/>
      <c r="R369" s="18"/>
      <c r="S369" s="18"/>
      <c r="T369" s="18"/>
      <c r="U369" s="18"/>
    </row>
    <row r="370" spans="5:21" s="13" customFormat="1" x14ac:dyDescent="0.2">
      <c r="E370" s="26"/>
      <c r="R370" s="18"/>
      <c r="S370" s="18"/>
      <c r="T370" s="18"/>
      <c r="U370" s="18"/>
    </row>
    <row r="371" spans="5:21" s="13" customFormat="1" x14ac:dyDescent="0.2">
      <c r="E371" s="26"/>
      <c r="R371" s="18"/>
      <c r="S371" s="18"/>
      <c r="T371" s="18"/>
      <c r="U371" s="18"/>
    </row>
    <row r="372" spans="5:21" s="13" customFormat="1" x14ac:dyDescent="0.2">
      <c r="E372" s="26"/>
      <c r="R372" s="18"/>
      <c r="S372" s="18"/>
      <c r="T372" s="18"/>
      <c r="U372" s="18"/>
    </row>
    <row r="373" spans="5:21" s="13" customFormat="1" x14ac:dyDescent="0.2">
      <c r="E373" s="26"/>
      <c r="R373" s="18"/>
      <c r="S373" s="18"/>
      <c r="T373" s="18"/>
      <c r="U373" s="18"/>
    </row>
    <row r="374" spans="5:21" s="13" customFormat="1" x14ac:dyDescent="0.2">
      <c r="E374" s="26"/>
      <c r="R374" s="18"/>
      <c r="S374" s="18"/>
      <c r="T374" s="18"/>
      <c r="U374" s="18"/>
    </row>
    <row r="375" spans="5:21" s="13" customFormat="1" x14ac:dyDescent="0.2">
      <c r="E375" s="26"/>
      <c r="R375" s="18"/>
      <c r="S375" s="18"/>
      <c r="T375" s="18"/>
      <c r="U375" s="18"/>
    </row>
    <row r="376" spans="5:21" s="13" customFormat="1" x14ac:dyDescent="0.2">
      <c r="E376" s="26"/>
      <c r="R376" s="18"/>
      <c r="S376" s="18"/>
      <c r="T376" s="18"/>
      <c r="U376" s="18"/>
    </row>
    <row r="377" spans="5:21" s="13" customFormat="1" x14ac:dyDescent="0.2">
      <c r="E377" s="26"/>
      <c r="R377" s="18"/>
      <c r="S377" s="18"/>
      <c r="T377" s="18"/>
      <c r="U377" s="18"/>
    </row>
    <row r="378" spans="5:21" s="13" customFormat="1" x14ac:dyDescent="0.2">
      <c r="E378" s="26"/>
      <c r="R378" s="18"/>
      <c r="S378" s="18"/>
      <c r="T378" s="18"/>
      <c r="U378" s="18"/>
    </row>
    <row r="379" spans="5:21" s="13" customFormat="1" x14ac:dyDescent="0.2">
      <c r="E379" s="26"/>
      <c r="R379" s="18"/>
      <c r="S379" s="18"/>
      <c r="T379" s="18"/>
      <c r="U379" s="18"/>
    </row>
    <row r="380" spans="5:21" s="13" customFormat="1" x14ac:dyDescent="0.2">
      <c r="E380" s="26"/>
      <c r="R380" s="18"/>
      <c r="S380" s="18"/>
      <c r="T380" s="18"/>
      <c r="U380" s="18"/>
    </row>
    <row r="381" spans="5:21" s="13" customFormat="1" x14ac:dyDescent="0.2">
      <c r="E381" s="26"/>
      <c r="R381" s="18"/>
      <c r="S381" s="18"/>
      <c r="T381" s="18"/>
      <c r="U381" s="18"/>
    </row>
    <row r="382" spans="5:21" s="13" customFormat="1" x14ac:dyDescent="0.2">
      <c r="E382" s="26"/>
      <c r="R382" s="18"/>
      <c r="S382" s="18"/>
      <c r="T382" s="18"/>
      <c r="U382" s="18"/>
    </row>
    <row r="383" spans="5:21" s="13" customFormat="1" x14ac:dyDescent="0.2">
      <c r="E383" s="26"/>
      <c r="R383" s="18"/>
      <c r="S383" s="18"/>
      <c r="T383" s="18"/>
      <c r="U383" s="18"/>
    </row>
    <row r="384" spans="5:21" s="13" customFormat="1" x14ac:dyDescent="0.2">
      <c r="E384" s="26"/>
      <c r="R384" s="18"/>
      <c r="S384" s="18"/>
      <c r="T384" s="18"/>
      <c r="U384" s="18"/>
    </row>
    <row r="385" spans="5:21" s="13" customFormat="1" x14ac:dyDescent="0.2">
      <c r="E385" s="26"/>
      <c r="R385" s="18"/>
      <c r="S385" s="18"/>
      <c r="T385" s="18"/>
      <c r="U385" s="18"/>
    </row>
    <row r="386" spans="5:21" s="13" customFormat="1" x14ac:dyDescent="0.2">
      <c r="E386" s="26"/>
      <c r="R386" s="18"/>
      <c r="S386" s="18"/>
      <c r="T386" s="18"/>
      <c r="U386" s="18"/>
    </row>
    <row r="387" spans="5:21" s="13" customFormat="1" x14ac:dyDescent="0.2">
      <c r="E387" s="26"/>
      <c r="R387" s="18"/>
      <c r="S387" s="18"/>
      <c r="T387" s="18"/>
      <c r="U387" s="18"/>
    </row>
    <row r="388" spans="5:21" s="13" customFormat="1" x14ac:dyDescent="0.2">
      <c r="E388" s="26"/>
      <c r="R388" s="18"/>
      <c r="S388" s="18"/>
      <c r="T388" s="18"/>
      <c r="U388" s="18"/>
    </row>
    <row r="389" spans="5:21" s="13" customFormat="1" x14ac:dyDescent="0.2">
      <c r="E389" s="26"/>
      <c r="R389" s="18"/>
      <c r="S389" s="18"/>
      <c r="T389" s="18"/>
      <c r="U389" s="18"/>
    </row>
    <row r="390" spans="5:21" s="13" customFormat="1" x14ac:dyDescent="0.2">
      <c r="E390" s="26"/>
      <c r="R390" s="18"/>
      <c r="S390" s="18"/>
      <c r="T390" s="18"/>
      <c r="U390" s="18"/>
    </row>
    <row r="391" spans="5:21" s="13" customFormat="1" x14ac:dyDescent="0.2">
      <c r="E391" s="26"/>
      <c r="R391" s="18"/>
      <c r="S391" s="18"/>
      <c r="T391" s="18"/>
      <c r="U391" s="18"/>
    </row>
    <row r="392" spans="5:21" s="13" customFormat="1" x14ac:dyDescent="0.2">
      <c r="E392" s="26"/>
      <c r="R392" s="18"/>
      <c r="S392" s="18"/>
      <c r="T392" s="18"/>
      <c r="U392" s="18"/>
    </row>
    <row r="393" spans="5:21" s="13" customFormat="1" x14ac:dyDescent="0.2">
      <c r="E393" s="26"/>
      <c r="R393" s="18"/>
      <c r="S393" s="18"/>
      <c r="T393" s="18"/>
      <c r="U393" s="18"/>
    </row>
    <row r="394" spans="5:21" s="13" customFormat="1" x14ac:dyDescent="0.2">
      <c r="E394" s="26"/>
      <c r="R394" s="18"/>
      <c r="S394" s="18"/>
      <c r="T394" s="18"/>
      <c r="U394" s="18"/>
    </row>
    <row r="395" spans="5:21" s="13" customFormat="1" x14ac:dyDescent="0.2">
      <c r="E395" s="26"/>
      <c r="R395" s="18"/>
      <c r="S395" s="18"/>
      <c r="T395" s="18"/>
      <c r="U395" s="18"/>
    </row>
    <row r="396" spans="5:21" s="13" customFormat="1" x14ac:dyDescent="0.2">
      <c r="E396" s="26"/>
      <c r="R396" s="18"/>
      <c r="S396" s="18"/>
      <c r="T396" s="18"/>
      <c r="U396" s="18"/>
    </row>
    <row r="397" spans="5:21" s="13" customFormat="1" x14ac:dyDescent="0.2">
      <c r="E397" s="26"/>
      <c r="R397" s="18"/>
      <c r="S397" s="18"/>
      <c r="T397" s="18"/>
      <c r="U397" s="18"/>
    </row>
    <row r="398" spans="5:21" s="13" customFormat="1" x14ac:dyDescent="0.2">
      <c r="E398" s="26"/>
      <c r="R398" s="18"/>
      <c r="S398" s="18"/>
      <c r="T398" s="18"/>
      <c r="U398" s="18"/>
    </row>
    <row r="399" spans="5:21" s="13" customFormat="1" x14ac:dyDescent="0.2">
      <c r="E399" s="26"/>
      <c r="R399" s="18"/>
      <c r="S399" s="18"/>
      <c r="T399" s="18"/>
      <c r="U399" s="18"/>
    </row>
    <row r="400" spans="5:21" s="13" customFormat="1" x14ac:dyDescent="0.2">
      <c r="E400" s="26"/>
      <c r="R400" s="18"/>
      <c r="S400" s="18"/>
      <c r="T400" s="18"/>
      <c r="U400" s="18"/>
    </row>
    <row r="401" spans="5:21" s="13" customFormat="1" x14ac:dyDescent="0.2">
      <c r="E401" s="26"/>
      <c r="R401" s="18"/>
      <c r="S401" s="18"/>
      <c r="T401" s="18"/>
      <c r="U401" s="18"/>
    </row>
    <row r="402" spans="5:21" s="13" customFormat="1" x14ac:dyDescent="0.2">
      <c r="E402" s="26"/>
      <c r="R402" s="18"/>
      <c r="S402" s="18"/>
      <c r="T402" s="18"/>
      <c r="U402" s="18"/>
    </row>
    <row r="403" spans="5:21" s="13" customFormat="1" x14ac:dyDescent="0.2">
      <c r="E403" s="26"/>
      <c r="R403" s="18"/>
      <c r="S403" s="18"/>
      <c r="T403" s="18"/>
      <c r="U403" s="18"/>
    </row>
    <row r="404" spans="5:21" s="13" customFormat="1" x14ac:dyDescent="0.2">
      <c r="E404" s="26"/>
      <c r="R404" s="18"/>
      <c r="S404" s="18"/>
      <c r="T404" s="18"/>
      <c r="U404" s="18"/>
    </row>
    <row r="405" spans="5:21" s="13" customFormat="1" x14ac:dyDescent="0.2">
      <c r="E405" s="26"/>
      <c r="R405" s="18"/>
      <c r="S405" s="18"/>
      <c r="T405" s="18"/>
      <c r="U405" s="18"/>
    </row>
    <row r="406" spans="5:21" s="13" customFormat="1" x14ac:dyDescent="0.2">
      <c r="E406" s="26"/>
      <c r="R406" s="18"/>
      <c r="S406" s="18"/>
      <c r="T406" s="18"/>
      <c r="U406" s="18"/>
    </row>
    <row r="407" spans="5:21" s="13" customFormat="1" x14ac:dyDescent="0.2">
      <c r="E407" s="26"/>
      <c r="R407" s="18"/>
      <c r="S407" s="18"/>
      <c r="T407" s="18"/>
      <c r="U407" s="18"/>
    </row>
    <row r="408" spans="5:21" s="13" customFormat="1" x14ac:dyDescent="0.2">
      <c r="E408" s="26"/>
      <c r="R408" s="18"/>
      <c r="S408" s="18"/>
      <c r="T408" s="18"/>
      <c r="U408" s="18"/>
    </row>
    <row r="409" spans="5:21" s="13" customFormat="1" x14ac:dyDescent="0.2">
      <c r="E409" s="26"/>
      <c r="R409" s="18"/>
      <c r="S409" s="18"/>
      <c r="T409" s="18"/>
      <c r="U409" s="18"/>
    </row>
    <row r="410" spans="5:21" s="13" customFormat="1" x14ac:dyDescent="0.2">
      <c r="E410" s="26"/>
      <c r="R410" s="18"/>
      <c r="S410" s="18"/>
      <c r="T410" s="18"/>
      <c r="U410" s="18"/>
    </row>
    <row r="411" spans="5:21" s="13" customFormat="1" x14ac:dyDescent="0.2">
      <c r="E411" s="26"/>
      <c r="R411" s="18"/>
      <c r="S411" s="18"/>
      <c r="T411" s="18"/>
      <c r="U411" s="18"/>
    </row>
    <row r="412" spans="5:21" s="13" customFormat="1" x14ac:dyDescent="0.2">
      <c r="E412" s="26"/>
      <c r="R412" s="18"/>
      <c r="S412" s="18"/>
      <c r="T412" s="18"/>
      <c r="U412" s="18"/>
    </row>
    <row r="413" spans="5:21" s="13" customFormat="1" x14ac:dyDescent="0.2">
      <c r="E413" s="26"/>
      <c r="R413" s="18"/>
      <c r="S413" s="18"/>
      <c r="T413" s="18"/>
      <c r="U413" s="18"/>
    </row>
    <row r="414" spans="5:21" s="13" customFormat="1" x14ac:dyDescent="0.2">
      <c r="E414" s="26"/>
      <c r="R414" s="18"/>
      <c r="S414" s="18"/>
      <c r="T414" s="18"/>
      <c r="U414" s="18"/>
    </row>
    <row r="415" spans="5:21" s="13" customFormat="1" x14ac:dyDescent="0.2">
      <c r="E415" s="26"/>
      <c r="R415" s="18"/>
      <c r="S415" s="18"/>
      <c r="T415" s="18"/>
      <c r="U415" s="18"/>
    </row>
    <row r="416" spans="5:21" s="13" customFormat="1" x14ac:dyDescent="0.2">
      <c r="E416" s="26"/>
      <c r="R416" s="18"/>
      <c r="S416" s="18"/>
      <c r="T416" s="18"/>
      <c r="U416" s="18"/>
    </row>
    <row r="417" spans="5:21" s="13" customFormat="1" x14ac:dyDescent="0.2">
      <c r="E417" s="26"/>
      <c r="R417" s="18"/>
      <c r="S417" s="18"/>
      <c r="T417" s="18"/>
      <c r="U417" s="18"/>
    </row>
    <row r="418" spans="5:21" s="13" customFormat="1" x14ac:dyDescent="0.2">
      <c r="E418" s="26"/>
      <c r="R418" s="18"/>
      <c r="S418" s="18"/>
      <c r="T418" s="18"/>
      <c r="U418" s="18"/>
    </row>
    <row r="419" spans="5:21" s="13" customFormat="1" x14ac:dyDescent="0.2">
      <c r="E419" s="26"/>
      <c r="R419" s="18"/>
      <c r="S419" s="18"/>
      <c r="T419" s="18"/>
      <c r="U419" s="18"/>
    </row>
    <row r="420" spans="5:21" s="13" customFormat="1" x14ac:dyDescent="0.2">
      <c r="E420" s="26"/>
      <c r="R420" s="18"/>
      <c r="S420" s="18"/>
      <c r="T420" s="18"/>
      <c r="U420" s="18"/>
    </row>
    <row r="421" spans="5:21" s="13" customFormat="1" x14ac:dyDescent="0.2">
      <c r="E421" s="26"/>
      <c r="R421" s="18"/>
      <c r="S421" s="18"/>
      <c r="T421" s="18"/>
      <c r="U421" s="18"/>
    </row>
    <row r="422" spans="5:21" s="13" customFormat="1" x14ac:dyDescent="0.2">
      <c r="E422" s="26"/>
      <c r="R422" s="18"/>
      <c r="S422" s="18"/>
      <c r="T422" s="18"/>
      <c r="U422" s="18"/>
    </row>
    <row r="423" spans="5:21" s="13" customFormat="1" x14ac:dyDescent="0.2">
      <c r="E423" s="26"/>
      <c r="R423" s="18"/>
      <c r="S423" s="18"/>
      <c r="T423" s="18"/>
      <c r="U423" s="18"/>
    </row>
    <row r="424" spans="5:21" s="13" customFormat="1" x14ac:dyDescent="0.2">
      <c r="E424" s="26"/>
      <c r="R424" s="18"/>
      <c r="S424" s="18"/>
      <c r="T424" s="18"/>
      <c r="U424" s="18"/>
    </row>
    <row r="425" spans="5:21" s="13" customFormat="1" x14ac:dyDescent="0.2">
      <c r="E425" s="26"/>
      <c r="R425" s="18"/>
      <c r="S425" s="18"/>
      <c r="T425" s="18"/>
      <c r="U425" s="18"/>
    </row>
    <row r="426" spans="5:21" s="13" customFormat="1" x14ac:dyDescent="0.2">
      <c r="E426" s="26"/>
      <c r="R426" s="18"/>
      <c r="S426" s="18"/>
      <c r="T426" s="18"/>
      <c r="U426" s="18"/>
    </row>
    <row r="427" spans="5:21" s="13" customFormat="1" x14ac:dyDescent="0.2">
      <c r="E427" s="26"/>
      <c r="R427" s="18"/>
      <c r="S427" s="18"/>
      <c r="T427" s="18"/>
      <c r="U427" s="18"/>
    </row>
    <row r="428" spans="5:21" s="13" customFormat="1" x14ac:dyDescent="0.2">
      <c r="E428" s="26"/>
      <c r="R428" s="18"/>
      <c r="S428" s="18"/>
      <c r="T428" s="18"/>
      <c r="U428" s="18"/>
    </row>
    <row r="429" spans="5:21" s="13" customFormat="1" x14ac:dyDescent="0.2">
      <c r="E429" s="26"/>
      <c r="R429" s="18"/>
      <c r="S429" s="18"/>
      <c r="T429" s="18"/>
      <c r="U429" s="18"/>
    </row>
    <row r="430" spans="5:21" s="13" customFormat="1" x14ac:dyDescent="0.2">
      <c r="E430" s="26"/>
      <c r="R430" s="18"/>
      <c r="S430" s="18"/>
      <c r="T430" s="18"/>
      <c r="U430" s="18"/>
    </row>
    <row r="431" spans="5:21" s="13" customFormat="1" x14ac:dyDescent="0.2">
      <c r="E431" s="26"/>
      <c r="R431" s="18"/>
      <c r="S431" s="18"/>
      <c r="T431" s="18"/>
      <c r="U431" s="18"/>
    </row>
    <row r="432" spans="5:21" s="13" customFormat="1" x14ac:dyDescent="0.2">
      <c r="E432" s="26"/>
      <c r="R432" s="18"/>
      <c r="S432" s="18"/>
      <c r="T432" s="18"/>
      <c r="U432" s="18"/>
    </row>
    <row r="433" spans="5:21" s="13" customFormat="1" x14ac:dyDescent="0.2">
      <c r="E433" s="26"/>
      <c r="R433" s="18"/>
      <c r="S433" s="18"/>
      <c r="T433" s="18"/>
      <c r="U433" s="18"/>
    </row>
    <row r="434" spans="5:21" s="13" customFormat="1" x14ac:dyDescent="0.2">
      <c r="E434" s="26"/>
      <c r="R434" s="18"/>
      <c r="S434" s="18"/>
      <c r="T434" s="18"/>
      <c r="U434" s="18"/>
    </row>
    <row r="435" spans="5:21" s="13" customFormat="1" x14ac:dyDescent="0.2">
      <c r="E435" s="26"/>
      <c r="R435" s="18"/>
      <c r="S435" s="18"/>
      <c r="T435" s="18"/>
      <c r="U435" s="18"/>
    </row>
    <row r="436" spans="5:21" s="13" customFormat="1" x14ac:dyDescent="0.2">
      <c r="E436" s="26"/>
      <c r="R436" s="18"/>
      <c r="S436" s="18"/>
      <c r="T436" s="18"/>
      <c r="U436" s="18"/>
    </row>
    <row r="437" spans="5:21" s="13" customFormat="1" x14ac:dyDescent="0.2">
      <c r="E437" s="26"/>
      <c r="R437" s="18"/>
      <c r="S437" s="18"/>
      <c r="T437" s="18"/>
      <c r="U437" s="18"/>
    </row>
    <row r="438" spans="5:21" s="13" customFormat="1" x14ac:dyDescent="0.2">
      <c r="E438" s="26"/>
      <c r="R438" s="18"/>
      <c r="S438" s="18"/>
      <c r="T438" s="18"/>
      <c r="U438" s="18"/>
    </row>
    <row r="439" spans="5:21" s="13" customFormat="1" x14ac:dyDescent="0.2">
      <c r="E439" s="26"/>
      <c r="R439" s="18"/>
      <c r="S439" s="18"/>
      <c r="T439" s="18"/>
      <c r="U439" s="18"/>
    </row>
    <row r="440" spans="5:21" s="13" customFormat="1" x14ac:dyDescent="0.2">
      <c r="E440" s="26"/>
      <c r="R440" s="18"/>
      <c r="S440" s="18"/>
      <c r="T440" s="18"/>
      <c r="U440" s="18"/>
    </row>
    <row r="441" spans="5:21" s="13" customFormat="1" x14ac:dyDescent="0.2">
      <c r="E441" s="26"/>
      <c r="R441" s="18"/>
      <c r="S441" s="18"/>
      <c r="T441" s="18"/>
      <c r="U441" s="18"/>
    </row>
    <row r="442" spans="5:21" s="13" customFormat="1" x14ac:dyDescent="0.2">
      <c r="E442" s="26"/>
      <c r="R442" s="18"/>
      <c r="S442" s="18"/>
      <c r="T442" s="18"/>
      <c r="U442" s="18"/>
    </row>
    <row r="443" spans="5:21" s="13" customFormat="1" x14ac:dyDescent="0.2">
      <c r="E443" s="26"/>
      <c r="R443" s="18"/>
      <c r="S443" s="18"/>
      <c r="T443" s="18"/>
      <c r="U443" s="18"/>
    </row>
    <row r="444" spans="5:21" s="13" customFormat="1" x14ac:dyDescent="0.2">
      <c r="E444" s="26"/>
      <c r="R444" s="18"/>
      <c r="S444" s="18"/>
      <c r="T444" s="18"/>
      <c r="U444" s="18"/>
    </row>
    <row r="445" spans="5:21" s="13" customFormat="1" x14ac:dyDescent="0.2">
      <c r="E445" s="26"/>
      <c r="R445" s="18"/>
      <c r="S445" s="18"/>
      <c r="T445" s="18"/>
      <c r="U445" s="18"/>
    </row>
    <row r="446" spans="5:21" s="13" customFormat="1" x14ac:dyDescent="0.2">
      <c r="E446" s="26"/>
      <c r="R446" s="18"/>
      <c r="S446" s="18"/>
      <c r="T446" s="18"/>
      <c r="U446" s="18"/>
    </row>
    <row r="447" spans="5:21" s="13" customFormat="1" x14ac:dyDescent="0.2">
      <c r="E447" s="26"/>
      <c r="R447" s="18"/>
      <c r="S447" s="18"/>
      <c r="T447" s="18"/>
      <c r="U447" s="18"/>
    </row>
    <row r="448" spans="5:21" s="13" customFormat="1" x14ac:dyDescent="0.2">
      <c r="E448" s="26"/>
      <c r="R448" s="18"/>
      <c r="S448" s="18"/>
      <c r="T448" s="18"/>
      <c r="U448" s="18"/>
    </row>
    <row r="449" spans="5:21" s="13" customFormat="1" x14ac:dyDescent="0.2">
      <c r="E449" s="26"/>
      <c r="R449" s="18"/>
      <c r="S449" s="18"/>
      <c r="T449" s="18"/>
      <c r="U449" s="18"/>
    </row>
    <row r="450" spans="5:21" s="13" customFormat="1" x14ac:dyDescent="0.2">
      <c r="E450" s="26"/>
      <c r="R450" s="18"/>
      <c r="S450" s="18"/>
      <c r="T450" s="18"/>
      <c r="U450" s="18"/>
    </row>
    <row r="451" spans="5:21" s="13" customFormat="1" x14ac:dyDescent="0.2">
      <c r="E451" s="26"/>
      <c r="R451" s="18"/>
      <c r="S451" s="18"/>
      <c r="T451" s="18"/>
      <c r="U451" s="18"/>
    </row>
    <row r="452" spans="5:21" s="13" customFormat="1" x14ac:dyDescent="0.2">
      <c r="E452" s="26"/>
      <c r="R452" s="18"/>
      <c r="S452" s="18"/>
      <c r="T452" s="18"/>
      <c r="U452" s="18"/>
    </row>
    <row r="453" spans="5:21" s="13" customFormat="1" x14ac:dyDescent="0.2">
      <c r="E453" s="26"/>
      <c r="R453" s="18"/>
      <c r="S453" s="18"/>
      <c r="T453" s="18"/>
      <c r="U453" s="18"/>
    </row>
    <row r="454" spans="5:21" s="13" customFormat="1" x14ac:dyDescent="0.2">
      <c r="E454" s="26"/>
      <c r="R454" s="18"/>
      <c r="S454" s="18"/>
      <c r="T454" s="18"/>
      <c r="U454" s="18"/>
    </row>
    <row r="455" spans="5:21" s="13" customFormat="1" x14ac:dyDescent="0.2">
      <c r="E455" s="26"/>
      <c r="R455" s="18"/>
      <c r="S455" s="18"/>
      <c r="T455" s="18"/>
      <c r="U455" s="18"/>
    </row>
    <row r="456" spans="5:21" s="13" customFormat="1" x14ac:dyDescent="0.2">
      <c r="E456" s="26"/>
      <c r="R456" s="18"/>
      <c r="S456" s="18"/>
      <c r="T456" s="18"/>
      <c r="U456" s="18"/>
    </row>
    <row r="457" spans="5:21" s="13" customFormat="1" x14ac:dyDescent="0.2">
      <c r="E457" s="26"/>
      <c r="R457" s="18"/>
      <c r="S457" s="18"/>
      <c r="T457" s="18"/>
      <c r="U457" s="18"/>
    </row>
    <row r="458" spans="5:21" s="13" customFormat="1" x14ac:dyDescent="0.2">
      <c r="E458" s="26"/>
      <c r="R458" s="18"/>
      <c r="S458" s="18"/>
      <c r="T458" s="18"/>
      <c r="U458" s="18"/>
    </row>
    <row r="459" spans="5:21" s="13" customFormat="1" x14ac:dyDescent="0.2">
      <c r="E459" s="26"/>
      <c r="R459" s="18"/>
      <c r="S459" s="18"/>
      <c r="T459" s="18"/>
      <c r="U459" s="18"/>
    </row>
    <row r="460" spans="5:21" s="13" customFormat="1" x14ac:dyDescent="0.2">
      <c r="E460" s="26"/>
      <c r="R460" s="18"/>
      <c r="S460" s="18"/>
      <c r="T460" s="18"/>
      <c r="U460" s="18"/>
    </row>
    <row r="461" spans="5:21" s="13" customFormat="1" x14ac:dyDescent="0.2">
      <c r="E461" s="26"/>
      <c r="R461" s="18"/>
      <c r="S461" s="18"/>
      <c r="T461" s="18"/>
      <c r="U461" s="18"/>
    </row>
    <row r="462" spans="5:21" s="13" customFormat="1" x14ac:dyDescent="0.2">
      <c r="E462" s="26"/>
      <c r="R462" s="18"/>
      <c r="S462" s="18"/>
      <c r="T462" s="18"/>
      <c r="U462" s="18"/>
    </row>
    <row r="463" spans="5:21" s="13" customFormat="1" x14ac:dyDescent="0.2">
      <c r="E463" s="26"/>
      <c r="R463" s="18"/>
      <c r="S463" s="18"/>
      <c r="T463" s="18"/>
      <c r="U463" s="18"/>
    </row>
    <row r="464" spans="5:21" s="13" customFormat="1" x14ac:dyDescent="0.2">
      <c r="E464" s="26"/>
      <c r="R464" s="18"/>
      <c r="S464" s="18"/>
      <c r="T464" s="18"/>
      <c r="U464" s="18"/>
    </row>
    <row r="465" spans="5:21" s="13" customFormat="1" x14ac:dyDescent="0.2">
      <c r="E465" s="26"/>
      <c r="R465" s="18"/>
      <c r="S465" s="18"/>
      <c r="T465" s="18"/>
      <c r="U465" s="18"/>
    </row>
    <row r="466" spans="5:21" s="13" customFormat="1" x14ac:dyDescent="0.2">
      <c r="E466" s="26"/>
      <c r="R466" s="18"/>
      <c r="S466" s="18"/>
      <c r="T466" s="18"/>
      <c r="U466" s="18"/>
    </row>
    <row r="467" spans="5:21" s="13" customFormat="1" x14ac:dyDescent="0.2">
      <c r="E467" s="26"/>
      <c r="R467" s="18"/>
      <c r="S467" s="18"/>
      <c r="T467" s="18"/>
      <c r="U467" s="18"/>
    </row>
    <row r="468" spans="5:21" s="13" customFormat="1" x14ac:dyDescent="0.2">
      <c r="E468" s="26"/>
      <c r="R468" s="18"/>
      <c r="S468" s="18"/>
      <c r="T468" s="18"/>
      <c r="U468" s="18"/>
    </row>
    <row r="469" spans="5:21" s="13" customFormat="1" x14ac:dyDescent="0.2">
      <c r="E469" s="26"/>
      <c r="R469" s="18"/>
      <c r="S469" s="18"/>
      <c r="T469" s="18"/>
      <c r="U469" s="18"/>
    </row>
    <row r="470" spans="5:21" s="13" customFormat="1" x14ac:dyDescent="0.2">
      <c r="E470" s="26"/>
      <c r="R470" s="18"/>
      <c r="S470" s="18"/>
      <c r="T470" s="18"/>
      <c r="U470" s="18"/>
    </row>
    <row r="471" spans="5:21" s="13" customFormat="1" x14ac:dyDescent="0.2">
      <c r="E471" s="26"/>
      <c r="R471" s="18"/>
      <c r="S471" s="18"/>
      <c r="T471" s="18"/>
      <c r="U471" s="18"/>
    </row>
    <row r="472" spans="5:21" s="13" customFormat="1" x14ac:dyDescent="0.2">
      <c r="E472" s="26"/>
      <c r="R472" s="18"/>
      <c r="S472" s="18"/>
      <c r="T472" s="18"/>
      <c r="U472" s="18"/>
    </row>
    <row r="473" spans="5:21" s="13" customFormat="1" x14ac:dyDescent="0.2">
      <c r="E473" s="26"/>
      <c r="R473" s="18"/>
      <c r="S473" s="18"/>
      <c r="T473" s="18"/>
      <c r="U473" s="18"/>
    </row>
    <row r="474" spans="5:21" s="13" customFormat="1" x14ac:dyDescent="0.2">
      <c r="E474" s="26"/>
      <c r="R474" s="18"/>
      <c r="S474" s="18"/>
      <c r="T474" s="18"/>
      <c r="U474" s="18"/>
    </row>
    <row r="475" spans="5:21" s="13" customFormat="1" x14ac:dyDescent="0.2">
      <c r="E475" s="26"/>
      <c r="R475" s="18"/>
      <c r="S475" s="18"/>
      <c r="T475" s="18"/>
      <c r="U475" s="18"/>
    </row>
    <row r="476" spans="5:21" s="13" customFormat="1" x14ac:dyDescent="0.2">
      <c r="E476" s="26"/>
      <c r="R476" s="18"/>
      <c r="S476" s="18"/>
      <c r="T476" s="18"/>
      <c r="U476" s="18"/>
    </row>
    <row r="477" spans="5:21" s="13" customFormat="1" x14ac:dyDescent="0.2">
      <c r="E477" s="26"/>
      <c r="R477" s="18"/>
      <c r="S477" s="18"/>
      <c r="T477" s="18"/>
      <c r="U477" s="18"/>
    </row>
    <row r="478" spans="5:21" s="13" customFormat="1" x14ac:dyDescent="0.2">
      <c r="E478" s="26"/>
      <c r="R478" s="18"/>
      <c r="S478" s="18"/>
      <c r="T478" s="18"/>
      <c r="U478" s="18"/>
    </row>
    <row r="479" spans="5:21" s="13" customFormat="1" x14ac:dyDescent="0.2">
      <c r="E479" s="26"/>
      <c r="R479" s="18"/>
      <c r="S479" s="18"/>
      <c r="T479" s="18"/>
      <c r="U479" s="18"/>
    </row>
    <row r="480" spans="5:21" s="13" customFormat="1" x14ac:dyDescent="0.2">
      <c r="E480" s="26"/>
      <c r="R480" s="18"/>
      <c r="S480" s="18"/>
      <c r="T480" s="18"/>
      <c r="U480" s="18"/>
    </row>
    <row r="481" spans="5:21" s="13" customFormat="1" x14ac:dyDescent="0.2">
      <c r="E481" s="26"/>
      <c r="R481" s="18"/>
      <c r="S481" s="18"/>
      <c r="T481" s="18"/>
      <c r="U481" s="18"/>
    </row>
    <row r="482" spans="5:21" s="13" customFormat="1" x14ac:dyDescent="0.2">
      <c r="E482" s="26"/>
      <c r="R482" s="18"/>
      <c r="S482" s="18"/>
      <c r="T482" s="18"/>
      <c r="U482" s="18"/>
    </row>
    <row r="483" spans="5:21" s="13" customFormat="1" x14ac:dyDescent="0.2">
      <c r="E483" s="26"/>
      <c r="R483" s="18"/>
      <c r="S483" s="18"/>
      <c r="T483" s="18"/>
      <c r="U483" s="18"/>
    </row>
    <row r="484" spans="5:21" s="13" customFormat="1" x14ac:dyDescent="0.2">
      <c r="E484" s="26"/>
      <c r="R484" s="18"/>
      <c r="S484" s="18"/>
      <c r="T484" s="18"/>
      <c r="U484" s="18"/>
    </row>
    <row r="485" spans="5:21" s="13" customFormat="1" x14ac:dyDescent="0.2">
      <c r="E485" s="26"/>
      <c r="R485" s="18"/>
      <c r="S485" s="18"/>
      <c r="T485" s="18"/>
      <c r="U485" s="18"/>
    </row>
    <row r="486" spans="5:21" s="13" customFormat="1" x14ac:dyDescent="0.2">
      <c r="E486" s="26"/>
      <c r="R486" s="18"/>
      <c r="S486" s="18"/>
      <c r="T486" s="18"/>
      <c r="U486" s="18"/>
    </row>
    <row r="487" spans="5:21" s="13" customFormat="1" x14ac:dyDescent="0.2">
      <c r="E487" s="26"/>
      <c r="R487" s="18"/>
      <c r="S487" s="18"/>
      <c r="T487" s="18"/>
      <c r="U487" s="18"/>
    </row>
    <row r="488" spans="5:21" s="13" customFormat="1" x14ac:dyDescent="0.2">
      <c r="E488" s="26"/>
      <c r="R488" s="18"/>
      <c r="S488" s="18"/>
      <c r="T488" s="18"/>
      <c r="U488" s="18"/>
    </row>
    <row r="489" spans="5:21" s="13" customFormat="1" x14ac:dyDescent="0.2">
      <c r="E489" s="26"/>
      <c r="R489" s="18"/>
      <c r="S489" s="18"/>
      <c r="T489" s="18"/>
      <c r="U489" s="18"/>
    </row>
    <row r="490" spans="5:21" s="13" customFormat="1" x14ac:dyDescent="0.2">
      <c r="E490" s="26"/>
      <c r="R490" s="18"/>
      <c r="S490" s="18"/>
      <c r="T490" s="18"/>
      <c r="U490" s="18"/>
    </row>
    <row r="491" spans="5:21" s="13" customFormat="1" x14ac:dyDescent="0.2">
      <c r="E491" s="26"/>
      <c r="R491" s="18"/>
      <c r="S491" s="18"/>
      <c r="T491" s="18"/>
      <c r="U491" s="18"/>
    </row>
    <row r="492" spans="5:21" s="13" customFormat="1" x14ac:dyDescent="0.2">
      <c r="E492" s="26"/>
      <c r="R492" s="18"/>
      <c r="S492" s="18"/>
      <c r="T492" s="18"/>
      <c r="U492" s="18"/>
    </row>
    <row r="493" spans="5:21" s="13" customFormat="1" x14ac:dyDescent="0.2">
      <c r="E493" s="26"/>
      <c r="R493" s="18"/>
      <c r="S493" s="18"/>
      <c r="T493" s="18"/>
      <c r="U493" s="18"/>
    </row>
    <row r="494" spans="5:21" s="13" customFormat="1" x14ac:dyDescent="0.2">
      <c r="E494" s="26"/>
      <c r="R494" s="18"/>
      <c r="S494" s="18"/>
      <c r="T494" s="18"/>
      <c r="U494" s="18"/>
    </row>
    <row r="495" spans="5:21" s="13" customFormat="1" x14ac:dyDescent="0.2">
      <c r="E495" s="26"/>
      <c r="R495" s="18"/>
      <c r="S495" s="18"/>
      <c r="T495" s="18"/>
      <c r="U495" s="18"/>
    </row>
    <row r="496" spans="5:21" s="13" customFormat="1" x14ac:dyDescent="0.2">
      <c r="E496" s="26"/>
      <c r="R496" s="18"/>
      <c r="S496" s="18"/>
      <c r="T496" s="18"/>
      <c r="U496" s="18"/>
    </row>
    <row r="497" spans="5:21" s="13" customFormat="1" x14ac:dyDescent="0.2">
      <c r="E497" s="26"/>
      <c r="R497" s="18"/>
      <c r="S497" s="18"/>
      <c r="T497" s="18"/>
      <c r="U497" s="18"/>
    </row>
    <row r="498" spans="5:21" s="13" customFormat="1" x14ac:dyDescent="0.2">
      <c r="E498" s="26"/>
      <c r="R498" s="18"/>
      <c r="S498" s="18"/>
      <c r="T498" s="18"/>
      <c r="U498" s="18"/>
    </row>
    <row r="499" spans="5:21" s="13" customFormat="1" x14ac:dyDescent="0.2">
      <c r="E499" s="26"/>
      <c r="R499" s="18"/>
      <c r="S499" s="18"/>
      <c r="T499" s="18"/>
      <c r="U499" s="18"/>
    </row>
    <row r="500" spans="5:21" s="13" customFormat="1" x14ac:dyDescent="0.2">
      <c r="E500" s="26"/>
      <c r="R500" s="18"/>
      <c r="S500" s="18"/>
      <c r="T500" s="18"/>
      <c r="U500" s="18"/>
    </row>
    <row r="501" spans="5:21" s="13" customFormat="1" x14ac:dyDescent="0.2">
      <c r="E501" s="26"/>
      <c r="R501" s="18"/>
      <c r="S501" s="18"/>
      <c r="T501" s="18"/>
      <c r="U501" s="18"/>
    </row>
    <row r="502" spans="5:21" s="13" customFormat="1" x14ac:dyDescent="0.2">
      <c r="E502" s="26"/>
      <c r="R502" s="18"/>
      <c r="S502" s="18"/>
      <c r="T502" s="18"/>
      <c r="U502" s="18"/>
    </row>
    <row r="503" spans="5:21" s="13" customFormat="1" x14ac:dyDescent="0.2">
      <c r="E503" s="26"/>
      <c r="R503" s="18"/>
      <c r="S503" s="18"/>
      <c r="T503" s="18"/>
      <c r="U503" s="18"/>
    </row>
    <row r="504" spans="5:21" s="13" customFormat="1" x14ac:dyDescent="0.2">
      <c r="E504" s="26"/>
      <c r="R504" s="18"/>
      <c r="S504" s="18"/>
      <c r="T504" s="18"/>
      <c r="U504" s="18"/>
    </row>
    <row r="505" spans="5:21" s="13" customFormat="1" x14ac:dyDescent="0.2">
      <c r="E505" s="26"/>
      <c r="R505" s="18"/>
      <c r="S505" s="18"/>
      <c r="T505" s="18"/>
      <c r="U505" s="18"/>
    </row>
    <row r="506" spans="5:21" s="13" customFormat="1" x14ac:dyDescent="0.2">
      <c r="E506" s="26"/>
      <c r="R506" s="18"/>
      <c r="S506" s="18"/>
      <c r="T506" s="18"/>
      <c r="U506" s="18"/>
    </row>
    <row r="507" spans="5:21" s="13" customFormat="1" x14ac:dyDescent="0.2">
      <c r="E507" s="26"/>
      <c r="R507" s="18"/>
      <c r="S507" s="18"/>
      <c r="T507" s="18"/>
      <c r="U507" s="18"/>
    </row>
    <row r="508" spans="5:21" s="13" customFormat="1" x14ac:dyDescent="0.2">
      <c r="E508" s="26"/>
      <c r="R508" s="18"/>
      <c r="S508" s="18"/>
      <c r="T508" s="18"/>
      <c r="U508" s="18"/>
    </row>
    <row r="509" spans="5:21" s="13" customFormat="1" x14ac:dyDescent="0.2">
      <c r="E509" s="26"/>
      <c r="R509" s="18"/>
      <c r="S509" s="18"/>
      <c r="T509" s="18"/>
      <c r="U509" s="18"/>
    </row>
    <row r="510" spans="5:21" s="13" customFormat="1" x14ac:dyDescent="0.2">
      <c r="E510" s="26"/>
      <c r="R510" s="18"/>
      <c r="S510" s="18"/>
      <c r="T510" s="18"/>
      <c r="U510" s="18"/>
    </row>
    <row r="511" spans="5:21" s="13" customFormat="1" x14ac:dyDescent="0.2">
      <c r="E511" s="26"/>
      <c r="R511" s="18"/>
      <c r="S511" s="18"/>
      <c r="T511" s="18"/>
      <c r="U511" s="18"/>
    </row>
    <row r="512" spans="5:21" s="13" customFormat="1" x14ac:dyDescent="0.2">
      <c r="E512" s="26"/>
      <c r="R512" s="18"/>
      <c r="S512" s="18"/>
      <c r="T512" s="18"/>
      <c r="U512" s="18"/>
    </row>
    <row r="513" spans="5:21" s="13" customFormat="1" x14ac:dyDescent="0.2">
      <c r="E513" s="26"/>
      <c r="R513" s="18"/>
      <c r="S513" s="18"/>
      <c r="T513" s="18"/>
      <c r="U513" s="18"/>
    </row>
    <row r="514" spans="5:21" s="13" customFormat="1" x14ac:dyDescent="0.2">
      <c r="E514" s="26"/>
      <c r="R514" s="18"/>
      <c r="S514" s="18"/>
      <c r="T514" s="18"/>
      <c r="U514" s="18"/>
    </row>
    <row r="515" spans="5:21" s="13" customFormat="1" x14ac:dyDescent="0.2">
      <c r="E515" s="26"/>
      <c r="R515" s="18"/>
      <c r="S515" s="18"/>
      <c r="T515" s="18"/>
      <c r="U515" s="18"/>
    </row>
    <row r="516" spans="5:21" s="13" customFormat="1" x14ac:dyDescent="0.2">
      <c r="E516" s="26"/>
      <c r="R516" s="18"/>
      <c r="S516" s="18"/>
      <c r="T516" s="18"/>
      <c r="U516" s="18"/>
    </row>
    <row r="517" spans="5:21" s="13" customFormat="1" x14ac:dyDescent="0.2">
      <c r="E517" s="26"/>
      <c r="R517" s="18"/>
      <c r="S517" s="18"/>
      <c r="T517" s="18"/>
      <c r="U517" s="18"/>
    </row>
    <row r="518" spans="5:21" s="13" customFormat="1" x14ac:dyDescent="0.2">
      <c r="E518" s="26"/>
      <c r="R518" s="18"/>
      <c r="S518" s="18"/>
      <c r="T518" s="18"/>
      <c r="U518" s="18"/>
    </row>
    <row r="519" spans="5:21" s="13" customFormat="1" x14ac:dyDescent="0.2">
      <c r="E519" s="26"/>
      <c r="R519" s="18"/>
      <c r="S519" s="18"/>
      <c r="T519" s="18"/>
      <c r="U519" s="18"/>
    </row>
    <row r="520" spans="5:21" s="13" customFormat="1" x14ac:dyDescent="0.2">
      <c r="E520" s="26"/>
      <c r="R520" s="18"/>
      <c r="S520" s="18"/>
      <c r="T520" s="18"/>
      <c r="U520" s="18"/>
    </row>
    <row r="521" spans="5:21" s="13" customFormat="1" x14ac:dyDescent="0.2">
      <c r="E521" s="26"/>
      <c r="R521" s="18"/>
      <c r="S521" s="18"/>
      <c r="T521" s="18"/>
      <c r="U521" s="18"/>
    </row>
    <row r="522" spans="5:21" s="13" customFormat="1" x14ac:dyDescent="0.2">
      <c r="E522" s="26"/>
      <c r="R522" s="18"/>
      <c r="S522" s="18"/>
      <c r="T522" s="18"/>
      <c r="U522" s="18"/>
    </row>
    <row r="523" spans="5:21" s="13" customFormat="1" x14ac:dyDescent="0.2">
      <c r="E523" s="26"/>
      <c r="R523" s="18"/>
      <c r="S523" s="18"/>
      <c r="T523" s="18"/>
      <c r="U523" s="18"/>
    </row>
    <row r="524" spans="5:21" s="13" customFormat="1" x14ac:dyDescent="0.2">
      <c r="E524" s="26"/>
      <c r="R524" s="18"/>
      <c r="S524" s="18"/>
      <c r="T524" s="18"/>
      <c r="U524" s="18"/>
    </row>
    <row r="525" spans="5:21" s="13" customFormat="1" x14ac:dyDescent="0.2">
      <c r="E525" s="26"/>
      <c r="R525" s="18"/>
      <c r="S525" s="18"/>
      <c r="T525" s="18"/>
      <c r="U525" s="18"/>
    </row>
    <row r="526" spans="5:21" s="13" customFormat="1" x14ac:dyDescent="0.2">
      <c r="E526" s="26"/>
      <c r="R526" s="18"/>
      <c r="S526" s="18"/>
      <c r="T526" s="18"/>
      <c r="U526" s="18"/>
    </row>
    <row r="527" spans="5:21" s="13" customFormat="1" x14ac:dyDescent="0.2">
      <c r="E527" s="26"/>
      <c r="R527" s="18"/>
      <c r="S527" s="18"/>
      <c r="T527" s="18"/>
      <c r="U527" s="18"/>
    </row>
    <row r="528" spans="5:21" s="13" customFormat="1" x14ac:dyDescent="0.2">
      <c r="E528" s="26"/>
      <c r="R528" s="18"/>
      <c r="S528" s="18"/>
      <c r="T528" s="18"/>
      <c r="U528" s="18"/>
    </row>
    <row r="529" spans="5:21" s="13" customFormat="1" x14ac:dyDescent="0.2">
      <c r="E529" s="26"/>
      <c r="R529" s="18"/>
      <c r="S529" s="18"/>
      <c r="T529" s="18"/>
      <c r="U529" s="18"/>
    </row>
    <row r="530" spans="5:21" s="13" customFormat="1" x14ac:dyDescent="0.2">
      <c r="E530" s="26"/>
      <c r="R530" s="18"/>
      <c r="S530" s="18"/>
      <c r="T530" s="18"/>
      <c r="U530" s="18"/>
    </row>
    <row r="531" spans="5:21" s="13" customFormat="1" x14ac:dyDescent="0.2">
      <c r="E531" s="26"/>
      <c r="R531" s="18"/>
      <c r="S531" s="18"/>
      <c r="T531" s="18"/>
      <c r="U531" s="18"/>
    </row>
    <row r="532" spans="5:21" s="13" customFormat="1" x14ac:dyDescent="0.2">
      <c r="E532" s="26"/>
      <c r="R532" s="18"/>
      <c r="S532" s="18"/>
      <c r="T532" s="18"/>
      <c r="U532" s="18"/>
    </row>
    <row r="533" spans="5:21" s="13" customFormat="1" x14ac:dyDescent="0.2">
      <c r="E533" s="26"/>
      <c r="R533" s="18"/>
      <c r="S533" s="18"/>
      <c r="T533" s="18"/>
      <c r="U533" s="18"/>
    </row>
    <row r="534" spans="5:21" s="13" customFormat="1" x14ac:dyDescent="0.2">
      <c r="E534" s="26"/>
      <c r="R534" s="18"/>
      <c r="S534" s="18"/>
      <c r="T534" s="18"/>
      <c r="U534" s="18"/>
    </row>
    <row r="535" spans="5:21" s="13" customFormat="1" x14ac:dyDescent="0.2">
      <c r="E535" s="26"/>
      <c r="R535" s="18"/>
      <c r="S535" s="18"/>
      <c r="T535" s="18"/>
      <c r="U535" s="18"/>
    </row>
    <row r="536" spans="5:21" s="13" customFormat="1" x14ac:dyDescent="0.2">
      <c r="E536" s="26"/>
      <c r="R536" s="18"/>
      <c r="S536" s="18"/>
      <c r="T536" s="18"/>
      <c r="U536" s="18"/>
    </row>
    <row r="537" spans="5:21" s="13" customFormat="1" x14ac:dyDescent="0.2">
      <c r="E537" s="26"/>
      <c r="R537" s="18"/>
      <c r="S537" s="18"/>
      <c r="T537" s="18"/>
      <c r="U537" s="18"/>
    </row>
    <row r="538" spans="5:21" s="13" customFormat="1" x14ac:dyDescent="0.2">
      <c r="E538" s="26"/>
      <c r="R538" s="18"/>
      <c r="S538" s="18"/>
      <c r="T538" s="18"/>
      <c r="U538" s="18"/>
    </row>
    <row r="539" spans="5:21" s="13" customFormat="1" x14ac:dyDescent="0.2">
      <c r="E539" s="26"/>
      <c r="R539" s="18"/>
      <c r="S539" s="18"/>
      <c r="T539" s="18"/>
      <c r="U539" s="18"/>
    </row>
    <row r="540" spans="5:21" s="13" customFormat="1" x14ac:dyDescent="0.2">
      <c r="E540" s="26"/>
      <c r="R540" s="18"/>
      <c r="S540" s="18"/>
      <c r="T540" s="18"/>
      <c r="U540" s="18"/>
    </row>
    <row r="541" spans="5:21" s="13" customFormat="1" x14ac:dyDescent="0.2">
      <c r="E541" s="26"/>
      <c r="R541" s="18"/>
      <c r="S541" s="18"/>
      <c r="T541" s="18"/>
      <c r="U541" s="18"/>
    </row>
    <row r="542" spans="5:21" s="13" customFormat="1" x14ac:dyDescent="0.2">
      <c r="E542" s="26"/>
      <c r="R542" s="18"/>
      <c r="S542" s="18"/>
      <c r="T542" s="18"/>
      <c r="U542" s="18"/>
    </row>
    <row r="543" spans="5:21" s="13" customFormat="1" x14ac:dyDescent="0.2">
      <c r="E543" s="26"/>
      <c r="R543" s="18"/>
      <c r="S543" s="18"/>
      <c r="T543" s="18"/>
      <c r="U543" s="18"/>
    </row>
    <row r="544" spans="5:21" s="13" customFormat="1" x14ac:dyDescent="0.2">
      <c r="E544" s="26"/>
      <c r="R544" s="18"/>
      <c r="S544" s="18"/>
      <c r="T544" s="18"/>
      <c r="U544" s="18"/>
    </row>
    <row r="545" spans="5:21" s="13" customFormat="1" x14ac:dyDescent="0.2">
      <c r="E545" s="26"/>
      <c r="R545" s="18"/>
      <c r="S545" s="18"/>
      <c r="T545" s="18"/>
      <c r="U545" s="18"/>
    </row>
    <row r="546" spans="5:21" s="13" customFormat="1" x14ac:dyDescent="0.2">
      <c r="E546" s="26"/>
      <c r="R546" s="18"/>
      <c r="S546" s="18"/>
      <c r="T546" s="18"/>
      <c r="U546" s="18"/>
    </row>
    <row r="547" spans="5:21" s="13" customFormat="1" x14ac:dyDescent="0.2">
      <c r="E547" s="26"/>
      <c r="R547" s="18"/>
      <c r="S547" s="18"/>
      <c r="T547" s="18"/>
      <c r="U547" s="18"/>
    </row>
    <row r="548" spans="5:21" s="13" customFormat="1" x14ac:dyDescent="0.2">
      <c r="E548" s="26"/>
      <c r="R548" s="18"/>
      <c r="S548" s="18"/>
      <c r="T548" s="18"/>
      <c r="U548" s="18"/>
    </row>
    <row r="549" spans="5:21" s="13" customFormat="1" x14ac:dyDescent="0.2">
      <c r="E549" s="26"/>
      <c r="R549" s="18"/>
      <c r="S549" s="18"/>
      <c r="T549" s="18"/>
      <c r="U549" s="18"/>
    </row>
    <row r="550" spans="5:21" s="13" customFormat="1" x14ac:dyDescent="0.2">
      <c r="E550" s="26"/>
      <c r="R550" s="18"/>
      <c r="S550" s="18"/>
      <c r="T550" s="18"/>
      <c r="U550" s="18"/>
    </row>
    <row r="551" spans="5:21" s="13" customFormat="1" x14ac:dyDescent="0.2">
      <c r="E551" s="26"/>
      <c r="R551" s="18"/>
      <c r="S551" s="18"/>
      <c r="T551" s="18"/>
      <c r="U551" s="18"/>
    </row>
    <row r="552" spans="5:21" s="13" customFormat="1" x14ac:dyDescent="0.2">
      <c r="E552" s="26"/>
      <c r="R552" s="18"/>
      <c r="S552" s="18"/>
      <c r="T552" s="18"/>
      <c r="U552" s="18"/>
    </row>
    <row r="553" spans="5:21" s="13" customFormat="1" x14ac:dyDescent="0.2">
      <c r="E553" s="26"/>
      <c r="R553" s="18"/>
      <c r="S553" s="18"/>
      <c r="T553" s="18"/>
      <c r="U553" s="18"/>
    </row>
    <row r="554" spans="5:21" s="13" customFormat="1" x14ac:dyDescent="0.2">
      <c r="E554" s="26"/>
      <c r="R554" s="18"/>
      <c r="S554" s="18"/>
      <c r="T554" s="18"/>
      <c r="U554" s="18"/>
    </row>
    <row r="555" spans="5:21" s="13" customFormat="1" x14ac:dyDescent="0.2">
      <c r="E555" s="26"/>
      <c r="R555" s="18"/>
      <c r="S555" s="18"/>
      <c r="T555" s="18"/>
      <c r="U555" s="18"/>
    </row>
    <row r="556" spans="5:21" s="13" customFormat="1" x14ac:dyDescent="0.2">
      <c r="E556" s="26"/>
      <c r="R556" s="18"/>
      <c r="S556" s="18"/>
      <c r="T556" s="18"/>
      <c r="U556" s="18"/>
    </row>
    <row r="557" spans="5:21" s="13" customFormat="1" x14ac:dyDescent="0.2">
      <c r="E557" s="26"/>
      <c r="R557" s="18"/>
      <c r="S557" s="18"/>
      <c r="T557" s="18"/>
      <c r="U557" s="18"/>
    </row>
    <row r="558" spans="5:21" s="13" customFormat="1" x14ac:dyDescent="0.2">
      <c r="E558" s="26"/>
      <c r="R558" s="18"/>
      <c r="S558" s="18"/>
      <c r="T558" s="18"/>
      <c r="U558" s="18"/>
    </row>
    <row r="559" spans="5:21" s="13" customFormat="1" x14ac:dyDescent="0.2">
      <c r="E559" s="26"/>
      <c r="R559" s="18"/>
      <c r="S559" s="18"/>
      <c r="T559" s="18"/>
      <c r="U559" s="18"/>
    </row>
    <row r="560" spans="5:21" s="13" customFormat="1" x14ac:dyDescent="0.2">
      <c r="E560" s="26"/>
      <c r="R560" s="18"/>
      <c r="S560" s="18"/>
      <c r="T560" s="18"/>
      <c r="U560" s="18"/>
    </row>
    <row r="561" spans="5:21" s="13" customFormat="1" x14ac:dyDescent="0.2">
      <c r="E561" s="26"/>
      <c r="R561" s="18"/>
      <c r="S561" s="18"/>
      <c r="T561" s="18"/>
      <c r="U561" s="18"/>
    </row>
    <row r="562" spans="5:21" s="13" customFormat="1" x14ac:dyDescent="0.2">
      <c r="E562" s="26"/>
      <c r="R562" s="18"/>
      <c r="S562" s="18"/>
      <c r="T562" s="18"/>
      <c r="U562" s="18"/>
    </row>
    <row r="563" spans="5:21" s="13" customFormat="1" x14ac:dyDescent="0.2">
      <c r="E563" s="26"/>
      <c r="R563" s="18"/>
      <c r="S563" s="18"/>
      <c r="T563" s="18"/>
      <c r="U563" s="18"/>
    </row>
    <row r="564" spans="5:21" s="13" customFormat="1" x14ac:dyDescent="0.2">
      <c r="E564" s="26"/>
      <c r="R564" s="18"/>
      <c r="S564" s="18"/>
      <c r="T564" s="18"/>
      <c r="U564" s="18"/>
    </row>
    <row r="565" spans="5:21" s="13" customFormat="1" x14ac:dyDescent="0.2">
      <c r="E565" s="26"/>
      <c r="R565" s="18"/>
      <c r="S565" s="18"/>
      <c r="T565" s="18"/>
      <c r="U565" s="18"/>
    </row>
    <row r="566" spans="5:21" s="13" customFormat="1" x14ac:dyDescent="0.2">
      <c r="E566" s="26"/>
      <c r="R566" s="18"/>
      <c r="S566" s="18"/>
      <c r="T566" s="18"/>
      <c r="U566" s="18"/>
    </row>
    <row r="567" spans="5:21" s="13" customFormat="1" x14ac:dyDescent="0.2">
      <c r="E567" s="26"/>
      <c r="R567" s="18"/>
      <c r="S567" s="18"/>
      <c r="T567" s="18"/>
      <c r="U567" s="18"/>
    </row>
    <row r="568" spans="5:21" s="13" customFormat="1" x14ac:dyDescent="0.2">
      <c r="E568" s="26"/>
      <c r="R568" s="18"/>
      <c r="S568" s="18"/>
      <c r="T568" s="18"/>
      <c r="U568" s="18"/>
    </row>
    <row r="569" spans="5:21" s="13" customFormat="1" x14ac:dyDescent="0.2">
      <c r="E569" s="26"/>
      <c r="R569" s="18"/>
      <c r="S569" s="18"/>
      <c r="T569" s="18"/>
      <c r="U569" s="18"/>
    </row>
    <row r="570" spans="5:21" s="13" customFormat="1" x14ac:dyDescent="0.2">
      <c r="E570" s="26"/>
      <c r="R570" s="18"/>
      <c r="S570" s="18"/>
      <c r="T570" s="18"/>
      <c r="U570" s="18"/>
    </row>
    <row r="571" spans="5:21" s="13" customFormat="1" x14ac:dyDescent="0.2">
      <c r="E571" s="26"/>
      <c r="R571" s="18"/>
      <c r="S571" s="18"/>
      <c r="T571" s="18"/>
      <c r="U571" s="18"/>
    </row>
    <row r="572" spans="5:21" s="13" customFormat="1" x14ac:dyDescent="0.2">
      <c r="E572" s="26"/>
      <c r="R572" s="18"/>
      <c r="S572" s="18"/>
      <c r="T572" s="18"/>
      <c r="U572" s="18"/>
    </row>
    <row r="573" spans="5:21" s="13" customFormat="1" x14ac:dyDescent="0.2">
      <c r="E573" s="26"/>
      <c r="R573" s="18"/>
      <c r="S573" s="18"/>
      <c r="T573" s="18"/>
      <c r="U573" s="18"/>
    </row>
    <row r="574" spans="5:21" s="13" customFormat="1" x14ac:dyDescent="0.2">
      <c r="E574" s="26"/>
      <c r="R574" s="18"/>
      <c r="S574" s="18"/>
      <c r="T574" s="18"/>
      <c r="U574" s="18"/>
    </row>
    <row r="575" spans="5:21" s="13" customFormat="1" x14ac:dyDescent="0.2">
      <c r="E575" s="26"/>
      <c r="R575" s="18"/>
      <c r="S575" s="18"/>
      <c r="T575" s="18"/>
      <c r="U575" s="18"/>
    </row>
    <row r="576" spans="5:21" s="13" customFormat="1" x14ac:dyDescent="0.2">
      <c r="E576" s="26"/>
      <c r="R576" s="18"/>
      <c r="S576" s="18"/>
      <c r="T576" s="18"/>
      <c r="U576" s="18"/>
    </row>
    <row r="577" spans="5:21" s="13" customFormat="1" x14ac:dyDescent="0.2">
      <c r="E577" s="26"/>
      <c r="R577" s="18"/>
      <c r="S577" s="18"/>
      <c r="T577" s="18"/>
      <c r="U577" s="18"/>
    </row>
    <row r="578" spans="5:21" s="13" customFormat="1" x14ac:dyDescent="0.2">
      <c r="E578" s="26"/>
      <c r="R578" s="18"/>
      <c r="S578" s="18"/>
      <c r="T578" s="18"/>
      <c r="U578" s="18"/>
    </row>
    <row r="579" spans="5:21" s="13" customFormat="1" x14ac:dyDescent="0.2">
      <c r="E579" s="26"/>
      <c r="R579" s="18"/>
      <c r="S579" s="18"/>
      <c r="T579" s="18"/>
      <c r="U579" s="18"/>
    </row>
    <row r="580" spans="5:21" s="13" customFormat="1" x14ac:dyDescent="0.2">
      <c r="E580" s="26"/>
      <c r="R580" s="18"/>
      <c r="S580" s="18"/>
      <c r="T580" s="18"/>
      <c r="U580" s="18"/>
    </row>
    <row r="581" spans="5:21" s="13" customFormat="1" x14ac:dyDescent="0.2">
      <c r="E581" s="26"/>
      <c r="R581" s="18"/>
      <c r="S581" s="18"/>
      <c r="T581" s="18"/>
      <c r="U581" s="18"/>
    </row>
    <row r="582" spans="5:21" s="13" customFormat="1" x14ac:dyDescent="0.2">
      <c r="E582" s="26"/>
      <c r="R582" s="18"/>
      <c r="S582" s="18"/>
      <c r="T582" s="18"/>
      <c r="U582" s="18"/>
    </row>
    <row r="583" spans="5:21" s="13" customFormat="1" x14ac:dyDescent="0.2">
      <c r="E583" s="26"/>
      <c r="R583" s="18"/>
      <c r="S583" s="18"/>
      <c r="T583" s="18"/>
      <c r="U583" s="18"/>
    </row>
    <row r="584" spans="5:21" s="13" customFormat="1" x14ac:dyDescent="0.2">
      <c r="E584" s="26"/>
      <c r="R584" s="18"/>
      <c r="S584" s="18"/>
      <c r="T584" s="18"/>
      <c r="U584" s="18"/>
    </row>
    <row r="585" spans="5:21" s="13" customFormat="1" x14ac:dyDescent="0.2">
      <c r="E585" s="26"/>
      <c r="R585" s="18"/>
      <c r="S585" s="18"/>
      <c r="T585" s="18"/>
      <c r="U585" s="18"/>
    </row>
    <row r="586" spans="5:21" s="13" customFormat="1" x14ac:dyDescent="0.2">
      <c r="E586" s="26"/>
      <c r="R586" s="18"/>
      <c r="S586" s="18"/>
      <c r="T586" s="18"/>
      <c r="U586" s="18"/>
    </row>
    <row r="587" spans="5:21" s="13" customFormat="1" x14ac:dyDescent="0.2">
      <c r="E587" s="26"/>
      <c r="R587" s="18"/>
      <c r="S587" s="18"/>
      <c r="T587" s="18"/>
      <c r="U587" s="18"/>
    </row>
    <row r="588" spans="5:21" s="13" customFormat="1" x14ac:dyDescent="0.2">
      <c r="E588" s="26"/>
      <c r="R588" s="18"/>
      <c r="S588" s="18"/>
      <c r="T588" s="18"/>
      <c r="U588" s="18"/>
    </row>
    <row r="589" spans="5:21" s="13" customFormat="1" x14ac:dyDescent="0.2">
      <c r="E589" s="26"/>
      <c r="R589" s="18"/>
      <c r="S589" s="18"/>
      <c r="T589" s="18"/>
      <c r="U589" s="18"/>
    </row>
    <row r="590" spans="5:21" s="13" customFormat="1" x14ac:dyDescent="0.2">
      <c r="E590" s="26"/>
      <c r="R590" s="18"/>
      <c r="S590" s="18"/>
      <c r="T590" s="18"/>
      <c r="U590" s="18"/>
    </row>
    <row r="591" spans="5:21" s="13" customFormat="1" x14ac:dyDescent="0.2">
      <c r="E591" s="26"/>
      <c r="R591" s="18"/>
      <c r="S591" s="18"/>
      <c r="T591" s="18"/>
      <c r="U591" s="18"/>
    </row>
    <row r="592" spans="5:21" s="13" customFormat="1" x14ac:dyDescent="0.2">
      <c r="E592" s="26"/>
      <c r="R592" s="18"/>
      <c r="S592" s="18"/>
      <c r="T592" s="18"/>
      <c r="U592" s="18"/>
    </row>
    <row r="593" spans="5:21" s="13" customFormat="1" x14ac:dyDescent="0.2">
      <c r="E593" s="26"/>
      <c r="R593" s="18"/>
      <c r="S593" s="18"/>
      <c r="T593" s="18"/>
      <c r="U593" s="18"/>
    </row>
    <row r="594" spans="5:21" s="13" customFormat="1" x14ac:dyDescent="0.2">
      <c r="E594" s="26"/>
      <c r="R594" s="18"/>
      <c r="S594" s="18"/>
      <c r="T594" s="18"/>
      <c r="U594" s="18"/>
    </row>
    <row r="595" spans="5:21" s="13" customFormat="1" x14ac:dyDescent="0.2">
      <c r="E595" s="26"/>
      <c r="R595" s="18"/>
      <c r="S595" s="18"/>
      <c r="T595" s="18"/>
      <c r="U595" s="18"/>
    </row>
    <row r="596" spans="5:21" s="13" customFormat="1" x14ac:dyDescent="0.2">
      <c r="E596" s="26"/>
      <c r="R596" s="18"/>
      <c r="S596" s="18"/>
      <c r="T596" s="18"/>
      <c r="U596" s="18"/>
    </row>
    <row r="597" spans="5:21" s="13" customFormat="1" x14ac:dyDescent="0.2">
      <c r="E597" s="26"/>
      <c r="R597" s="18"/>
      <c r="S597" s="18"/>
      <c r="T597" s="18"/>
      <c r="U597" s="18"/>
    </row>
    <row r="598" spans="5:21" s="13" customFormat="1" x14ac:dyDescent="0.2">
      <c r="E598" s="26"/>
      <c r="R598" s="18"/>
      <c r="S598" s="18"/>
      <c r="T598" s="18"/>
      <c r="U598" s="18"/>
    </row>
    <row r="599" spans="5:21" s="13" customFormat="1" x14ac:dyDescent="0.2">
      <c r="E599" s="26"/>
      <c r="R599" s="18"/>
      <c r="S599" s="18"/>
      <c r="T599" s="18"/>
      <c r="U599" s="18"/>
    </row>
    <row r="600" spans="5:21" s="13" customFormat="1" x14ac:dyDescent="0.2">
      <c r="E600" s="26"/>
      <c r="R600" s="18"/>
      <c r="S600" s="18"/>
      <c r="T600" s="18"/>
      <c r="U600" s="18"/>
    </row>
    <row r="601" spans="5:21" s="13" customFormat="1" x14ac:dyDescent="0.2">
      <c r="E601" s="26"/>
      <c r="R601" s="18"/>
      <c r="S601" s="18"/>
      <c r="T601" s="18"/>
      <c r="U601" s="18"/>
    </row>
    <row r="602" spans="5:21" s="13" customFormat="1" x14ac:dyDescent="0.2">
      <c r="E602" s="26"/>
      <c r="R602" s="18"/>
      <c r="S602" s="18"/>
      <c r="T602" s="18"/>
      <c r="U602" s="18"/>
    </row>
    <row r="603" spans="5:21" s="13" customFormat="1" x14ac:dyDescent="0.2">
      <c r="E603" s="26"/>
      <c r="R603" s="18"/>
      <c r="S603" s="18"/>
      <c r="T603" s="18"/>
      <c r="U603" s="18"/>
    </row>
    <row r="604" spans="5:21" s="13" customFormat="1" x14ac:dyDescent="0.2">
      <c r="E604" s="26"/>
      <c r="R604" s="18"/>
      <c r="S604" s="18"/>
      <c r="T604" s="18"/>
      <c r="U604" s="18"/>
    </row>
    <row r="605" spans="5:21" s="13" customFormat="1" x14ac:dyDescent="0.2">
      <c r="E605" s="26"/>
      <c r="R605" s="18"/>
      <c r="S605" s="18"/>
      <c r="T605" s="18"/>
      <c r="U605" s="18"/>
    </row>
    <row r="606" spans="5:21" s="13" customFormat="1" x14ac:dyDescent="0.2">
      <c r="E606" s="26"/>
      <c r="R606" s="18"/>
      <c r="S606" s="18"/>
      <c r="T606" s="18"/>
      <c r="U606" s="18"/>
    </row>
    <row r="607" spans="5:21" s="13" customFormat="1" x14ac:dyDescent="0.2">
      <c r="E607" s="26"/>
      <c r="R607" s="18"/>
      <c r="S607" s="18"/>
      <c r="T607" s="18"/>
      <c r="U607" s="18"/>
    </row>
    <row r="608" spans="5:21" s="13" customFormat="1" x14ac:dyDescent="0.2">
      <c r="E608" s="26"/>
      <c r="R608" s="18"/>
      <c r="S608" s="18"/>
      <c r="T608" s="18"/>
      <c r="U608" s="18"/>
    </row>
    <row r="609" spans="5:21" s="13" customFormat="1" x14ac:dyDescent="0.2">
      <c r="E609" s="26"/>
      <c r="R609" s="18"/>
      <c r="S609" s="18"/>
      <c r="T609" s="18"/>
      <c r="U609" s="18"/>
    </row>
    <row r="610" spans="5:21" s="13" customFormat="1" x14ac:dyDescent="0.2">
      <c r="E610" s="26"/>
      <c r="R610" s="18"/>
      <c r="S610" s="18"/>
      <c r="T610" s="18"/>
      <c r="U610" s="18"/>
    </row>
    <row r="611" spans="5:21" s="13" customFormat="1" x14ac:dyDescent="0.2">
      <c r="E611" s="26"/>
      <c r="R611" s="18"/>
      <c r="S611" s="18"/>
      <c r="T611" s="18"/>
      <c r="U611" s="18"/>
    </row>
    <row r="612" spans="5:21" s="13" customFormat="1" x14ac:dyDescent="0.2">
      <c r="E612" s="26"/>
      <c r="R612" s="18"/>
      <c r="S612" s="18"/>
      <c r="T612" s="18"/>
      <c r="U612" s="18"/>
    </row>
    <row r="613" spans="5:21" s="13" customFormat="1" x14ac:dyDescent="0.2">
      <c r="E613" s="26"/>
      <c r="R613" s="18"/>
      <c r="S613" s="18"/>
      <c r="T613" s="18"/>
      <c r="U613" s="18"/>
    </row>
    <row r="614" spans="5:21" s="13" customFormat="1" x14ac:dyDescent="0.2">
      <c r="E614" s="26"/>
      <c r="R614" s="18"/>
      <c r="S614" s="18"/>
      <c r="T614" s="18"/>
      <c r="U614" s="18"/>
    </row>
    <row r="615" spans="5:21" s="13" customFormat="1" x14ac:dyDescent="0.2">
      <c r="E615" s="26"/>
      <c r="R615" s="18"/>
      <c r="S615" s="18"/>
      <c r="T615" s="18"/>
      <c r="U615" s="18"/>
    </row>
    <row r="616" spans="5:21" s="13" customFormat="1" x14ac:dyDescent="0.2">
      <c r="E616" s="26"/>
      <c r="R616" s="18"/>
      <c r="S616" s="18"/>
      <c r="T616" s="18"/>
      <c r="U616" s="18"/>
    </row>
    <row r="617" spans="5:21" s="13" customFormat="1" x14ac:dyDescent="0.2">
      <c r="E617" s="26"/>
      <c r="R617" s="18"/>
      <c r="S617" s="18"/>
      <c r="T617" s="18"/>
      <c r="U617" s="18"/>
    </row>
    <row r="618" spans="5:21" s="13" customFormat="1" x14ac:dyDescent="0.2">
      <c r="E618" s="26"/>
      <c r="R618" s="18"/>
      <c r="S618" s="18"/>
      <c r="T618" s="18"/>
      <c r="U618" s="18"/>
    </row>
    <row r="619" spans="5:21" s="13" customFormat="1" x14ac:dyDescent="0.2">
      <c r="E619" s="26"/>
      <c r="R619" s="18"/>
      <c r="S619" s="18"/>
      <c r="T619" s="18"/>
      <c r="U619" s="18"/>
    </row>
    <row r="620" spans="5:21" s="13" customFormat="1" x14ac:dyDescent="0.2">
      <c r="E620" s="26"/>
      <c r="R620" s="18"/>
      <c r="S620" s="18"/>
      <c r="T620" s="18"/>
      <c r="U620" s="18"/>
    </row>
    <row r="621" spans="5:21" s="13" customFormat="1" x14ac:dyDescent="0.2">
      <c r="E621" s="26"/>
      <c r="R621" s="18"/>
      <c r="S621" s="18"/>
      <c r="T621" s="18"/>
      <c r="U621" s="18"/>
    </row>
    <row r="622" spans="5:21" s="13" customFormat="1" x14ac:dyDescent="0.2">
      <c r="E622" s="26"/>
      <c r="R622" s="18"/>
      <c r="S622" s="18"/>
      <c r="T622" s="18"/>
      <c r="U622" s="18"/>
    </row>
    <row r="623" spans="5:21" s="13" customFormat="1" x14ac:dyDescent="0.2">
      <c r="E623" s="26"/>
      <c r="R623" s="18"/>
      <c r="S623" s="18"/>
      <c r="T623" s="18"/>
      <c r="U623" s="18"/>
    </row>
    <row r="624" spans="5:21" s="13" customFormat="1" x14ac:dyDescent="0.2">
      <c r="E624" s="26"/>
      <c r="R624" s="18"/>
      <c r="S624" s="18"/>
      <c r="T624" s="18"/>
      <c r="U624" s="18"/>
    </row>
    <row r="625" spans="5:21" s="13" customFormat="1" x14ac:dyDescent="0.2">
      <c r="E625" s="26"/>
      <c r="R625" s="18"/>
      <c r="S625" s="18"/>
      <c r="T625" s="18"/>
      <c r="U625" s="18"/>
    </row>
    <row r="626" spans="5:21" s="13" customFormat="1" x14ac:dyDescent="0.2">
      <c r="E626" s="26"/>
      <c r="R626" s="18"/>
      <c r="S626" s="18"/>
      <c r="T626" s="18"/>
      <c r="U626" s="18"/>
    </row>
    <row r="627" spans="5:21" s="13" customFormat="1" x14ac:dyDescent="0.2">
      <c r="E627" s="26"/>
      <c r="R627" s="18"/>
      <c r="S627" s="18"/>
      <c r="T627" s="18"/>
      <c r="U627" s="18"/>
    </row>
    <row r="628" spans="5:21" s="13" customFormat="1" x14ac:dyDescent="0.2">
      <c r="E628" s="26"/>
      <c r="R628" s="18"/>
      <c r="S628" s="18"/>
      <c r="T628" s="18"/>
      <c r="U628" s="18"/>
    </row>
    <row r="629" spans="5:21" s="13" customFormat="1" x14ac:dyDescent="0.2">
      <c r="E629" s="26"/>
      <c r="R629" s="18"/>
      <c r="S629" s="18"/>
      <c r="T629" s="18"/>
      <c r="U629" s="18"/>
    </row>
    <row r="630" spans="5:21" s="13" customFormat="1" x14ac:dyDescent="0.2">
      <c r="E630" s="26"/>
      <c r="R630" s="18"/>
      <c r="S630" s="18"/>
      <c r="T630" s="18"/>
      <c r="U630" s="18"/>
    </row>
    <row r="631" spans="5:21" s="13" customFormat="1" x14ac:dyDescent="0.2">
      <c r="E631" s="26"/>
      <c r="R631" s="18"/>
      <c r="S631" s="18"/>
      <c r="T631" s="18"/>
      <c r="U631" s="18"/>
    </row>
    <row r="632" spans="5:21" s="13" customFormat="1" x14ac:dyDescent="0.2">
      <c r="E632" s="26"/>
      <c r="R632" s="18"/>
      <c r="S632" s="18"/>
      <c r="T632" s="18"/>
      <c r="U632" s="18"/>
    </row>
    <row r="633" spans="5:21" s="13" customFormat="1" x14ac:dyDescent="0.2">
      <c r="E633" s="26"/>
      <c r="R633" s="18"/>
      <c r="S633" s="18"/>
      <c r="T633" s="18"/>
      <c r="U633" s="18"/>
    </row>
    <row r="634" spans="5:21" s="13" customFormat="1" x14ac:dyDescent="0.2">
      <c r="E634" s="26"/>
      <c r="R634" s="18"/>
      <c r="S634" s="18"/>
      <c r="T634" s="18"/>
      <c r="U634" s="18"/>
    </row>
    <row r="635" spans="5:21" s="13" customFormat="1" x14ac:dyDescent="0.2">
      <c r="E635" s="26"/>
      <c r="R635" s="18"/>
      <c r="S635" s="18"/>
      <c r="T635" s="18"/>
      <c r="U635" s="18"/>
    </row>
    <row r="636" spans="5:21" s="13" customFormat="1" x14ac:dyDescent="0.2">
      <c r="E636" s="26"/>
      <c r="R636" s="18"/>
      <c r="S636" s="18"/>
      <c r="T636" s="18"/>
      <c r="U636" s="18"/>
    </row>
    <row r="637" spans="5:21" s="13" customFormat="1" x14ac:dyDescent="0.2">
      <c r="E637" s="26"/>
      <c r="R637" s="18"/>
      <c r="S637" s="18"/>
      <c r="T637" s="18"/>
      <c r="U637" s="18"/>
    </row>
    <row r="638" spans="5:21" s="13" customFormat="1" x14ac:dyDescent="0.2">
      <c r="E638" s="26"/>
      <c r="R638" s="18"/>
      <c r="S638" s="18"/>
      <c r="T638" s="18"/>
      <c r="U638" s="18"/>
    </row>
    <row r="639" spans="5:21" s="13" customFormat="1" x14ac:dyDescent="0.2">
      <c r="E639" s="26"/>
      <c r="R639" s="18"/>
      <c r="S639" s="18"/>
      <c r="T639" s="18"/>
      <c r="U639" s="18"/>
    </row>
    <row r="640" spans="5:21" s="13" customFormat="1" x14ac:dyDescent="0.2">
      <c r="E640" s="26"/>
      <c r="R640" s="18"/>
      <c r="S640" s="18"/>
      <c r="T640" s="18"/>
      <c r="U640" s="18"/>
    </row>
    <row r="641" spans="5:21" s="13" customFormat="1" x14ac:dyDescent="0.2">
      <c r="E641" s="26"/>
      <c r="R641" s="18"/>
      <c r="S641" s="18"/>
      <c r="T641" s="18"/>
      <c r="U641" s="18"/>
    </row>
    <row r="642" spans="5:21" s="13" customFormat="1" x14ac:dyDescent="0.2">
      <c r="E642" s="26"/>
      <c r="R642" s="18"/>
      <c r="S642" s="18"/>
      <c r="T642" s="18"/>
      <c r="U642" s="18"/>
    </row>
    <row r="643" spans="5:21" s="13" customFormat="1" x14ac:dyDescent="0.2">
      <c r="E643" s="26"/>
      <c r="R643" s="18"/>
      <c r="S643" s="18"/>
      <c r="T643" s="18"/>
      <c r="U643" s="18"/>
    </row>
    <row r="644" spans="5:21" s="13" customFormat="1" x14ac:dyDescent="0.2">
      <c r="E644" s="26"/>
      <c r="R644" s="18"/>
      <c r="S644" s="18"/>
      <c r="T644" s="18"/>
      <c r="U644" s="18"/>
    </row>
    <row r="645" spans="5:21" s="13" customFormat="1" x14ac:dyDescent="0.2">
      <c r="E645" s="26"/>
      <c r="R645" s="18"/>
      <c r="S645" s="18"/>
      <c r="T645" s="18"/>
      <c r="U645" s="18"/>
    </row>
    <row r="646" spans="5:21" s="13" customFormat="1" x14ac:dyDescent="0.2">
      <c r="E646" s="26"/>
      <c r="R646" s="18"/>
      <c r="S646" s="18"/>
      <c r="T646" s="18"/>
      <c r="U646" s="18"/>
    </row>
    <row r="647" spans="5:21" s="13" customFormat="1" x14ac:dyDescent="0.2">
      <c r="E647" s="26"/>
      <c r="R647" s="18"/>
      <c r="S647" s="18"/>
      <c r="T647" s="18"/>
      <c r="U647" s="18"/>
    </row>
    <row r="648" spans="5:21" s="13" customFormat="1" x14ac:dyDescent="0.2">
      <c r="E648" s="26"/>
      <c r="R648" s="18"/>
      <c r="S648" s="18"/>
      <c r="T648" s="18"/>
      <c r="U648" s="18"/>
    </row>
    <row r="649" spans="5:21" s="13" customFormat="1" x14ac:dyDescent="0.2">
      <c r="E649" s="26"/>
      <c r="R649" s="18"/>
      <c r="S649" s="18"/>
      <c r="T649" s="18"/>
      <c r="U649" s="18"/>
    </row>
    <row r="650" spans="5:21" s="13" customFormat="1" x14ac:dyDescent="0.2">
      <c r="E650" s="26"/>
      <c r="R650" s="18"/>
      <c r="S650" s="18"/>
      <c r="T650" s="18"/>
      <c r="U650" s="18"/>
    </row>
    <row r="651" spans="5:21" s="13" customFormat="1" x14ac:dyDescent="0.2">
      <c r="E651" s="26"/>
      <c r="R651" s="18"/>
      <c r="S651" s="18"/>
      <c r="T651" s="18"/>
      <c r="U651" s="18"/>
    </row>
    <row r="652" spans="5:21" s="13" customFormat="1" x14ac:dyDescent="0.2">
      <c r="E652" s="26"/>
      <c r="R652" s="18"/>
      <c r="S652" s="18"/>
      <c r="T652" s="18"/>
      <c r="U652" s="18"/>
    </row>
    <row r="653" spans="5:21" s="13" customFormat="1" x14ac:dyDescent="0.2">
      <c r="E653" s="26"/>
      <c r="R653" s="18"/>
      <c r="S653" s="18"/>
      <c r="T653" s="18"/>
      <c r="U653" s="18"/>
    </row>
    <row r="654" spans="5:21" s="13" customFormat="1" x14ac:dyDescent="0.2">
      <c r="E654" s="26"/>
      <c r="R654" s="18"/>
      <c r="S654" s="18"/>
      <c r="T654" s="18"/>
      <c r="U654" s="18"/>
    </row>
    <row r="655" spans="5:21" s="13" customFormat="1" x14ac:dyDescent="0.2">
      <c r="E655" s="26"/>
      <c r="R655" s="18"/>
      <c r="S655" s="18"/>
      <c r="T655" s="18"/>
      <c r="U655" s="18"/>
    </row>
    <row r="656" spans="5:21" s="13" customFormat="1" x14ac:dyDescent="0.2">
      <c r="E656" s="26"/>
      <c r="R656" s="18"/>
      <c r="S656" s="18"/>
      <c r="T656" s="18"/>
      <c r="U656" s="18"/>
    </row>
    <row r="657" spans="5:21" s="13" customFormat="1" x14ac:dyDescent="0.2">
      <c r="E657" s="26"/>
      <c r="R657" s="18"/>
      <c r="S657" s="18"/>
      <c r="T657" s="18"/>
      <c r="U657" s="18"/>
    </row>
    <row r="658" spans="5:21" s="13" customFormat="1" x14ac:dyDescent="0.2">
      <c r="E658" s="26"/>
      <c r="R658" s="18"/>
      <c r="S658" s="18"/>
      <c r="T658" s="18"/>
      <c r="U658" s="18"/>
    </row>
    <row r="659" spans="5:21" s="13" customFormat="1" x14ac:dyDescent="0.2">
      <c r="E659" s="26"/>
      <c r="R659" s="18"/>
      <c r="S659" s="18"/>
      <c r="T659" s="18"/>
      <c r="U659" s="18"/>
    </row>
    <row r="660" spans="5:21" s="13" customFormat="1" x14ac:dyDescent="0.2">
      <c r="E660" s="26"/>
      <c r="R660" s="18"/>
      <c r="S660" s="18"/>
      <c r="T660" s="18"/>
      <c r="U660" s="18"/>
    </row>
    <row r="661" spans="5:21" s="13" customFormat="1" x14ac:dyDescent="0.2">
      <c r="E661" s="26"/>
      <c r="R661" s="18"/>
      <c r="S661" s="18"/>
      <c r="T661" s="18"/>
      <c r="U661" s="18"/>
    </row>
    <row r="662" spans="5:21" s="13" customFormat="1" x14ac:dyDescent="0.2">
      <c r="E662" s="26"/>
      <c r="R662" s="18"/>
      <c r="S662" s="18"/>
      <c r="T662" s="18"/>
      <c r="U662" s="18"/>
    </row>
    <row r="663" spans="5:21" s="13" customFormat="1" x14ac:dyDescent="0.2">
      <c r="E663" s="26"/>
      <c r="R663" s="18"/>
      <c r="S663" s="18"/>
      <c r="T663" s="18"/>
      <c r="U663" s="18"/>
    </row>
    <row r="664" spans="5:21" s="13" customFormat="1" x14ac:dyDescent="0.2">
      <c r="E664" s="26"/>
      <c r="R664" s="18"/>
      <c r="S664" s="18"/>
      <c r="T664" s="18"/>
      <c r="U664" s="18"/>
    </row>
    <row r="665" spans="5:21" s="13" customFormat="1" x14ac:dyDescent="0.2">
      <c r="E665" s="26"/>
      <c r="R665" s="18"/>
      <c r="S665" s="18"/>
      <c r="T665" s="18"/>
      <c r="U665" s="18"/>
    </row>
    <row r="666" spans="5:21" s="13" customFormat="1" x14ac:dyDescent="0.2">
      <c r="E666" s="26"/>
      <c r="R666" s="18"/>
      <c r="S666" s="18"/>
      <c r="T666" s="18"/>
      <c r="U666" s="18"/>
    </row>
    <row r="667" spans="5:21" s="13" customFormat="1" x14ac:dyDescent="0.2">
      <c r="E667" s="26"/>
      <c r="R667" s="18"/>
      <c r="S667" s="18"/>
      <c r="T667" s="18"/>
      <c r="U667" s="18"/>
    </row>
    <row r="668" spans="5:21" s="13" customFormat="1" x14ac:dyDescent="0.2">
      <c r="E668" s="26"/>
      <c r="R668" s="18"/>
      <c r="S668" s="18"/>
      <c r="T668" s="18"/>
      <c r="U668" s="18"/>
    </row>
    <row r="669" spans="5:21" s="13" customFormat="1" x14ac:dyDescent="0.2">
      <c r="E669" s="26"/>
      <c r="R669" s="18"/>
      <c r="S669" s="18"/>
      <c r="T669" s="18"/>
      <c r="U669" s="18"/>
    </row>
    <row r="670" spans="5:21" s="13" customFormat="1" x14ac:dyDescent="0.2">
      <c r="E670" s="26"/>
      <c r="R670" s="18"/>
      <c r="S670" s="18"/>
      <c r="T670" s="18"/>
      <c r="U670" s="18"/>
    </row>
    <row r="671" spans="5:21" s="13" customFormat="1" x14ac:dyDescent="0.2">
      <c r="E671" s="26"/>
      <c r="R671" s="18"/>
      <c r="S671" s="18"/>
      <c r="T671" s="18"/>
      <c r="U671" s="18"/>
    </row>
    <row r="672" spans="5:21" s="13" customFormat="1" x14ac:dyDescent="0.2">
      <c r="E672" s="26"/>
      <c r="R672" s="18"/>
      <c r="S672" s="18"/>
      <c r="T672" s="18"/>
      <c r="U672" s="18"/>
    </row>
    <row r="673" spans="5:21" s="13" customFormat="1" x14ac:dyDescent="0.2">
      <c r="E673" s="26"/>
      <c r="R673" s="18"/>
      <c r="S673" s="18"/>
      <c r="T673" s="18"/>
      <c r="U673" s="18"/>
    </row>
    <row r="674" spans="5:21" s="13" customFormat="1" x14ac:dyDescent="0.2">
      <c r="E674" s="26"/>
      <c r="R674" s="18"/>
      <c r="S674" s="18"/>
      <c r="T674" s="18"/>
      <c r="U674" s="18"/>
    </row>
    <row r="675" spans="5:21" s="13" customFormat="1" x14ac:dyDescent="0.2">
      <c r="E675" s="26"/>
      <c r="R675" s="18"/>
      <c r="S675" s="18"/>
      <c r="T675" s="18"/>
      <c r="U675" s="18"/>
    </row>
    <row r="676" spans="5:21" s="13" customFormat="1" x14ac:dyDescent="0.2">
      <c r="E676" s="26"/>
      <c r="R676" s="18"/>
      <c r="S676" s="18"/>
      <c r="T676" s="18"/>
      <c r="U676" s="18"/>
    </row>
    <row r="677" spans="5:21" s="13" customFormat="1" x14ac:dyDescent="0.2">
      <c r="E677" s="26"/>
      <c r="R677" s="18"/>
      <c r="S677" s="18"/>
      <c r="T677" s="18"/>
      <c r="U677" s="18"/>
    </row>
    <row r="678" spans="5:21" s="13" customFormat="1" x14ac:dyDescent="0.2">
      <c r="E678" s="26"/>
      <c r="R678" s="18"/>
      <c r="S678" s="18"/>
      <c r="T678" s="18"/>
      <c r="U678" s="18"/>
    </row>
    <row r="679" spans="5:21" s="13" customFormat="1" x14ac:dyDescent="0.2">
      <c r="E679" s="26"/>
      <c r="R679" s="18"/>
      <c r="S679" s="18"/>
      <c r="T679" s="18"/>
      <c r="U679" s="18"/>
    </row>
    <row r="680" spans="5:21" s="13" customFormat="1" x14ac:dyDescent="0.2">
      <c r="E680" s="26"/>
      <c r="R680" s="18"/>
      <c r="S680" s="18"/>
      <c r="T680" s="18"/>
      <c r="U680" s="18"/>
    </row>
    <row r="681" spans="5:21" s="13" customFormat="1" x14ac:dyDescent="0.2">
      <c r="E681" s="26"/>
      <c r="R681" s="18"/>
      <c r="S681" s="18"/>
      <c r="T681" s="18"/>
      <c r="U681" s="18"/>
    </row>
    <row r="682" spans="5:21" s="13" customFormat="1" x14ac:dyDescent="0.2">
      <c r="E682" s="26"/>
      <c r="R682" s="18"/>
      <c r="S682" s="18"/>
      <c r="T682" s="18"/>
      <c r="U682" s="18"/>
    </row>
    <row r="683" spans="5:21" s="13" customFormat="1" x14ac:dyDescent="0.2">
      <c r="E683" s="26"/>
      <c r="R683" s="18"/>
      <c r="S683" s="18"/>
      <c r="T683" s="18"/>
      <c r="U683" s="18"/>
    </row>
    <row r="684" spans="5:21" s="13" customFormat="1" x14ac:dyDescent="0.2">
      <c r="E684" s="26"/>
      <c r="R684" s="18"/>
      <c r="S684" s="18"/>
      <c r="T684" s="18"/>
      <c r="U684" s="18"/>
    </row>
    <row r="685" spans="5:21" s="13" customFormat="1" x14ac:dyDescent="0.2">
      <c r="E685" s="26"/>
      <c r="R685" s="18"/>
      <c r="S685" s="18"/>
      <c r="T685" s="18"/>
      <c r="U685" s="18"/>
    </row>
    <row r="686" spans="5:21" s="13" customFormat="1" x14ac:dyDescent="0.2">
      <c r="E686" s="26"/>
      <c r="R686" s="18"/>
      <c r="S686" s="18"/>
      <c r="T686" s="18"/>
      <c r="U686" s="18"/>
    </row>
    <row r="687" spans="5:21" s="13" customFormat="1" x14ac:dyDescent="0.2">
      <c r="E687" s="26"/>
      <c r="R687" s="18"/>
      <c r="S687" s="18"/>
      <c r="T687" s="18"/>
      <c r="U687" s="18"/>
    </row>
    <row r="688" spans="5:21" s="13" customFormat="1" x14ac:dyDescent="0.2">
      <c r="E688" s="26"/>
      <c r="R688" s="18"/>
      <c r="S688" s="18"/>
      <c r="T688" s="18"/>
      <c r="U688" s="18"/>
    </row>
    <row r="689" spans="5:21" s="13" customFormat="1" x14ac:dyDescent="0.2">
      <c r="E689" s="26"/>
      <c r="R689" s="18"/>
      <c r="S689" s="18"/>
      <c r="T689" s="18"/>
      <c r="U689" s="18"/>
    </row>
    <row r="690" spans="5:21" s="13" customFormat="1" x14ac:dyDescent="0.2">
      <c r="E690" s="26"/>
      <c r="R690" s="18"/>
      <c r="S690" s="18"/>
      <c r="T690" s="18"/>
      <c r="U690" s="18"/>
    </row>
    <row r="691" spans="5:21" s="13" customFormat="1" x14ac:dyDescent="0.2">
      <c r="E691" s="26"/>
      <c r="R691" s="18"/>
      <c r="S691" s="18"/>
      <c r="T691" s="18"/>
      <c r="U691" s="18"/>
    </row>
    <row r="692" spans="5:21" s="13" customFormat="1" x14ac:dyDescent="0.2">
      <c r="E692" s="26"/>
      <c r="R692" s="18"/>
      <c r="S692" s="18"/>
      <c r="T692" s="18"/>
      <c r="U692" s="18"/>
    </row>
    <row r="693" spans="5:21" s="13" customFormat="1" x14ac:dyDescent="0.2">
      <c r="E693" s="26"/>
      <c r="R693" s="18"/>
      <c r="S693" s="18"/>
      <c r="T693" s="18"/>
      <c r="U693" s="18"/>
    </row>
    <row r="694" spans="5:21" s="13" customFormat="1" x14ac:dyDescent="0.2">
      <c r="E694" s="26"/>
      <c r="R694" s="18"/>
      <c r="S694" s="18"/>
      <c r="T694" s="18"/>
      <c r="U694" s="18"/>
    </row>
    <row r="695" spans="5:21" s="13" customFormat="1" x14ac:dyDescent="0.2">
      <c r="E695" s="26"/>
      <c r="R695" s="18"/>
      <c r="S695" s="18"/>
      <c r="T695" s="18"/>
      <c r="U695" s="18"/>
    </row>
    <row r="696" spans="5:21" s="13" customFormat="1" x14ac:dyDescent="0.2">
      <c r="E696" s="26"/>
      <c r="R696" s="18"/>
      <c r="S696" s="18"/>
      <c r="T696" s="18"/>
      <c r="U696" s="18"/>
    </row>
    <row r="697" spans="5:21" s="13" customFormat="1" x14ac:dyDescent="0.2">
      <c r="E697" s="26"/>
      <c r="R697" s="18"/>
      <c r="S697" s="18"/>
      <c r="T697" s="18"/>
      <c r="U697" s="18"/>
    </row>
    <row r="698" spans="5:21" s="13" customFormat="1" x14ac:dyDescent="0.2">
      <c r="E698" s="26"/>
      <c r="R698" s="18"/>
      <c r="S698" s="18"/>
      <c r="T698" s="18"/>
      <c r="U698" s="18"/>
    </row>
    <row r="699" spans="5:21" s="13" customFormat="1" x14ac:dyDescent="0.2">
      <c r="E699" s="26"/>
      <c r="R699" s="18"/>
      <c r="S699" s="18"/>
      <c r="T699" s="18"/>
      <c r="U699" s="18"/>
    </row>
    <row r="700" spans="5:21" s="13" customFormat="1" x14ac:dyDescent="0.2">
      <c r="E700" s="26"/>
      <c r="R700" s="18"/>
      <c r="S700" s="18"/>
      <c r="T700" s="18"/>
      <c r="U700" s="18"/>
    </row>
    <row r="701" spans="5:21" s="13" customFormat="1" x14ac:dyDescent="0.2">
      <c r="E701" s="26"/>
      <c r="R701" s="18"/>
      <c r="S701" s="18"/>
      <c r="T701" s="18"/>
      <c r="U701" s="18"/>
    </row>
    <row r="702" spans="5:21" s="13" customFormat="1" x14ac:dyDescent="0.2">
      <c r="E702" s="26"/>
      <c r="R702" s="18"/>
      <c r="S702" s="18"/>
      <c r="T702" s="18"/>
      <c r="U702" s="18"/>
    </row>
    <row r="703" spans="5:21" s="13" customFormat="1" x14ac:dyDescent="0.2">
      <c r="E703" s="26"/>
      <c r="R703" s="18"/>
      <c r="S703" s="18"/>
      <c r="T703" s="18"/>
      <c r="U703" s="18"/>
    </row>
    <row r="704" spans="5:21" s="13" customFormat="1" x14ac:dyDescent="0.2">
      <c r="E704" s="26"/>
      <c r="R704" s="18"/>
      <c r="S704" s="18"/>
      <c r="T704" s="18"/>
      <c r="U704" s="18"/>
    </row>
    <row r="705" spans="5:21" s="13" customFormat="1" x14ac:dyDescent="0.2">
      <c r="E705" s="26"/>
      <c r="R705" s="18"/>
      <c r="S705" s="18"/>
      <c r="T705" s="18"/>
      <c r="U705" s="18"/>
    </row>
    <row r="706" spans="5:21" s="13" customFormat="1" x14ac:dyDescent="0.2">
      <c r="E706" s="26"/>
      <c r="R706" s="18"/>
      <c r="S706" s="18"/>
      <c r="T706" s="18"/>
      <c r="U706" s="18"/>
    </row>
    <row r="707" spans="5:21" s="13" customFormat="1" x14ac:dyDescent="0.2">
      <c r="E707" s="26"/>
      <c r="R707" s="18"/>
      <c r="S707" s="18"/>
      <c r="T707" s="18"/>
      <c r="U707" s="18"/>
    </row>
    <row r="708" spans="5:21" s="13" customFormat="1" x14ac:dyDescent="0.2">
      <c r="E708" s="26"/>
      <c r="R708" s="18"/>
      <c r="S708" s="18"/>
      <c r="T708" s="18"/>
      <c r="U708" s="18"/>
    </row>
    <row r="709" spans="5:21" s="13" customFormat="1" x14ac:dyDescent="0.2">
      <c r="E709" s="26"/>
      <c r="R709" s="18"/>
      <c r="S709" s="18"/>
      <c r="T709" s="18"/>
      <c r="U709" s="18"/>
    </row>
    <row r="710" spans="5:21" s="13" customFormat="1" x14ac:dyDescent="0.2">
      <c r="E710" s="26"/>
      <c r="R710" s="18"/>
      <c r="S710" s="18"/>
      <c r="T710" s="18"/>
      <c r="U710" s="18"/>
    </row>
    <row r="711" spans="5:21" s="13" customFormat="1" x14ac:dyDescent="0.2">
      <c r="E711" s="26"/>
      <c r="R711" s="18"/>
      <c r="S711" s="18"/>
      <c r="T711" s="18"/>
      <c r="U711" s="18"/>
    </row>
    <row r="712" spans="5:21" s="13" customFormat="1" x14ac:dyDescent="0.2">
      <c r="E712" s="26"/>
      <c r="R712" s="18"/>
      <c r="S712" s="18"/>
      <c r="T712" s="18"/>
      <c r="U712" s="18"/>
    </row>
    <row r="713" spans="5:21" s="13" customFormat="1" x14ac:dyDescent="0.2">
      <c r="E713" s="26"/>
      <c r="R713" s="18"/>
      <c r="S713" s="18"/>
      <c r="T713" s="18"/>
      <c r="U713" s="18"/>
    </row>
    <row r="714" spans="5:21" s="13" customFormat="1" x14ac:dyDescent="0.2">
      <c r="E714" s="26"/>
      <c r="R714" s="18"/>
      <c r="S714" s="18"/>
      <c r="T714" s="18"/>
      <c r="U714" s="18"/>
    </row>
    <row r="715" spans="5:21" s="13" customFormat="1" x14ac:dyDescent="0.2">
      <c r="E715" s="26"/>
      <c r="R715" s="18"/>
      <c r="S715" s="18"/>
      <c r="T715" s="18"/>
      <c r="U715" s="18"/>
    </row>
    <row r="716" spans="5:21" s="13" customFormat="1" x14ac:dyDescent="0.2">
      <c r="E716" s="26"/>
      <c r="R716" s="18"/>
      <c r="S716" s="18"/>
      <c r="T716" s="18"/>
      <c r="U716" s="18"/>
    </row>
    <row r="717" spans="5:21" s="13" customFormat="1" x14ac:dyDescent="0.2">
      <c r="E717" s="26"/>
      <c r="R717" s="18"/>
      <c r="S717" s="18"/>
      <c r="T717" s="18"/>
      <c r="U717" s="18"/>
    </row>
    <row r="718" spans="5:21" s="13" customFormat="1" x14ac:dyDescent="0.2">
      <c r="E718" s="26"/>
      <c r="R718" s="18"/>
      <c r="S718" s="18"/>
      <c r="T718" s="18"/>
      <c r="U718" s="18"/>
    </row>
    <row r="719" spans="5:21" s="13" customFormat="1" x14ac:dyDescent="0.2">
      <c r="E719" s="26"/>
      <c r="R719" s="18"/>
      <c r="S719" s="18"/>
      <c r="T719" s="18"/>
      <c r="U719" s="18"/>
    </row>
    <row r="720" spans="5:21" s="13" customFormat="1" x14ac:dyDescent="0.2">
      <c r="E720" s="26"/>
      <c r="R720" s="18"/>
      <c r="S720" s="18"/>
      <c r="T720" s="18"/>
      <c r="U720" s="18"/>
    </row>
    <row r="721" spans="5:21" s="13" customFormat="1" x14ac:dyDescent="0.2">
      <c r="E721" s="26"/>
      <c r="R721" s="18"/>
      <c r="S721" s="18"/>
      <c r="T721" s="18"/>
      <c r="U721" s="18"/>
    </row>
    <row r="722" spans="5:21" s="13" customFormat="1" x14ac:dyDescent="0.2">
      <c r="E722" s="26"/>
      <c r="R722" s="18"/>
      <c r="S722" s="18"/>
      <c r="T722" s="18"/>
      <c r="U722" s="18"/>
    </row>
    <row r="723" spans="5:21" s="13" customFormat="1" x14ac:dyDescent="0.2">
      <c r="E723" s="26"/>
      <c r="R723" s="18"/>
      <c r="S723" s="18"/>
      <c r="T723" s="18"/>
      <c r="U723" s="18"/>
    </row>
    <row r="724" spans="5:21" s="13" customFormat="1" x14ac:dyDescent="0.2">
      <c r="E724" s="26"/>
      <c r="R724" s="18"/>
      <c r="S724" s="18"/>
      <c r="T724" s="18"/>
      <c r="U724" s="18"/>
    </row>
    <row r="725" spans="5:21" s="13" customFormat="1" x14ac:dyDescent="0.2">
      <c r="E725" s="26"/>
      <c r="R725" s="18"/>
      <c r="S725" s="18"/>
      <c r="T725" s="18"/>
      <c r="U725" s="18"/>
    </row>
    <row r="726" spans="5:21" s="13" customFormat="1" x14ac:dyDescent="0.2">
      <c r="E726" s="26"/>
      <c r="R726" s="18"/>
      <c r="S726" s="18"/>
      <c r="T726" s="18"/>
      <c r="U726" s="18"/>
    </row>
    <row r="727" spans="5:21" s="13" customFormat="1" x14ac:dyDescent="0.2">
      <c r="E727" s="26"/>
      <c r="R727" s="18"/>
      <c r="S727" s="18"/>
      <c r="T727" s="18"/>
      <c r="U727" s="18"/>
    </row>
    <row r="728" spans="5:21" s="13" customFormat="1" x14ac:dyDescent="0.2">
      <c r="E728" s="26"/>
      <c r="R728" s="18"/>
      <c r="S728" s="18"/>
      <c r="T728" s="18"/>
      <c r="U728" s="18"/>
    </row>
    <row r="729" spans="5:21" s="13" customFormat="1" x14ac:dyDescent="0.2">
      <c r="E729" s="26"/>
      <c r="R729" s="18"/>
      <c r="S729" s="18"/>
      <c r="T729" s="18"/>
      <c r="U729" s="18"/>
    </row>
    <row r="730" spans="5:21" s="13" customFormat="1" x14ac:dyDescent="0.2">
      <c r="E730" s="26"/>
      <c r="R730" s="18"/>
      <c r="S730" s="18"/>
      <c r="T730" s="18"/>
      <c r="U730" s="18"/>
    </row>
    <row r="731" spans="5:21" s="13" customFormat="1" x14ac:dyDescent="0.2">
      <c r="E731" s="26"/>
      <c r="R731" s="18"/>
      <c r="S731" s="18"/>
      <c r="T731" s="18"/>
      <c r="U731" s="18"/>
    </row>
    <row r="732" spans="5:21" s="13" customFormat="1" x14ac:dyDescent="0.2">
      <c r="E732" s="26"/>
      <c r="R732" s="18"/>
      <c r="S732" s="18"/>
      <c r="T732" s="18"/>
      <c r="U732" s="18"/>
    </row>
    <row r="733" spans="5:21" s="13" customFormat="1" x14ac:dyDescent="0.2">
      <c r="E733" s="26"/>
      <c r="R733" s="18"/>
      <c r="S733" s="18"/>
      <c r="T733" s="18"/>
      <c r="U733" s="18"/>
    </row>
    <row r="734" spans="5:21" s="13" customFormat="1" x14ac:dyDescent="0.2">
      <c r="E734" s="26"/>
      <c r="R734" s="18"/>
      <c r="S734" s="18"/>
      <c r="T734" s="18"/>
      <c r="U734" s="18"/>
    </row>
    <row r="735" spans="5:21" s="13" customFormat="1" x14ac:dyDescent="0.2">
      <c r="E735" s="26"/>
      <c r="R735" s="18"/>
      <c r="S735" s="18"/>
      <c r="T735" s="18"/>
      <c r="U735" s="18"/>
    </row>
    <row r="736" spans="5:21" s="13" customFormat="1" x14ac:dyDescent="0.2">
      <c r="E736" s="26"/>
      <c r="R736" s="18"/>
      <c r="S736" s="18"/>
      <c r="T736" s="18"/>
      <c r="U736" s="18"/>
    </row>
    <row r="737" spans="5:21" s="13" customFormat="1" x14ac:dyDescent="0.2">
      <c r="E737" s="26"/>
      <c r="R737" s="18"/>
      <c r="S737" s="18"/>
      <c r="T737" s="18"/>
      <c r="U737" s="18"/>
    </row>
    <row r="738" spans="5:21" s="13" customFormat="1" x14ac:dyDescent="0.2">
      <c r="E738" s="26"/>
      <c r="R738" s="18"/>
      <c r="S738" s="18"/>
      <c r="T738" s="18"/>
      <c r="U738" s="18"/>
    </row>
    <row r="739" spans="5:21" s="13" customFormat="1" x14ac:dyDescent="0.2">
      <c r="E739" s="26"/>
      <c r="R739" s="18"/>
      <c r="S739" s="18"/>
      <c r="T739" s="18"/>
      <c r="U739" s="18"/>
    </row>
    <row r="740" spans="5:21" s="13" customFormat="1" x14ac:dyDescent="0.2">
      <c r="E740" s="26"/>
      <c r="R740" s="18"/>
      <c r="S740" s="18"/>
      <c r="T740" s="18"/>
      <c r="U740" s="18"/>
    </row>
    <row r="741" spans="5:21" s="13" customFormat="1" x14ac:dyDescent="0.2">
      <c r="E741" s="26"/>
      <c r="R741" s="18"/>
      <c r="S741" s="18"/>
      <c r="T741" s="18"/>
      <c r="U741" s="18"/>
    </row>
    <row r="742" spans="5:21" s="13" customFormat="1" x14ac:dyDescent="0.2">
      <c r="E742" s="26"/>
      <c r="R742" s="18"/>
      <c r="S742" s="18"/>
      <c r="T742" s="18"/>
      <c r="U742" s="18"/>
    </row>
    <row r="743" spans="5:21" s="13" customFormat="1" x14ac:dyDescent="0.2">
      <c r="E743" s="26"/>
      <c r="R743" s="18"/>
      <c r="S743" s="18"/>
      <c r="T743" s="18"/>
      <c r="U743" s="18"/>
    </row>
    <row r="744" spans="5:21" s="13" customFormat="1" x14ac:dyDescent="0.2">
      <c r="E744" s="26"/>
      <c r="R744" s="18"/>
      <c r="S744" s="18"/>
      <c r="T744" s="18"/>
      <c r="U744" s="18"/>
    </row>
    <row r="745" spans="5:21" s="13" customFormat="1" x14ac:dyDescent="0.2">
      <c r="E745" s="26"/>
      <c r="R745" s="18"/>
      <c r="S745" s="18"/>
      <c r="T745" s="18"/>
      <c r="U745" s="18"/>
    </row>
    <row r="746" spans="5:21" s="13" customFormat="1" x14ac:dyDescent="0.2">
      <c r="E746" s="26"/>
      <c r="R746" s="18"/>
      <c r="S746" s="18"/>
      <c r="T746" s="18"/>
      <c r="U746" s="18"/>
    </row>
    <row r="747" spans="5:21" s="13" customFormat="1" x14ac:dyDescent="0.2">
      <c r="E747" s="26"/>
      <c r="R747" s="18"/>
      <c r="S747" s="18"/>
      <c r="T747" s="18"/>
      <c r="U747" s="18"/>
    </row>
    <row r="748" spans="5:21" s="13" customFormat="1" x14ac:dyDescent="0.2">
      <c r="E748" s="26"/>
      <c r="R748" s="18"/>
      <c r="S748" s="18"/>
      <c r="T748" s="18"/>
      <c r="U748" s="18"/>
    </row>
    <row r="749" spans="5:21" s="13" customFormat="1" x14ac:dyDescent="0.2">
      <c r="E749" s="26"/>
      <c r="R749" s="18"/>
      <c r="S749" s="18"/>
      <c r="T749" s="18"/>
      <c r="U749" s="18"/>
    </row>
    <row r="750" spans="5:21" s="13" customFormat="1" x14ac:dyDescent="0.2">
      <c r="E750" s="26"/>
      <c r="R750" s="18"/>
      <c r="S750" s="18"/>
      <c r="T750" s="18"/>
      <c r="U750" s="18"/>
    </row>
    <row r="751" spans="5:21" s="13" customFormat="1" x14ac:dyDescent="0.2">
      <c r="E751" s="26"/>
      <c r="R751" s="18"/>
      <c r="S751" s="18"/>
      <c r="T751" s="18"/>
      <c r="U751" s="18"/>
    </row>
    <row r="752" spans="5:21" s="13" customFormat="1" x14ac:dyDescent="0.2">
      <c r="E752" s="26"/>
      <c r="R752" s="18"/>
      <c r="S752" s="18"/>
      <c r="T752" s="18"/>
      <c r="U752" s="18"/>
    </row>
    <row r="753" spans="5:21" s="13" customFormat="1" x14ac:dyDescent="0.2">
      <c r="E753" s="26"/>
      <c r="R753" s="18"/>
      <c r="S753" s="18"/>
      <c r="T753" s="18"/>
      <c r="U753" s="18"/>
    </row>
    <row r="754" spans="5:21" s="13" customFormat="1" x14ac:dyDescent="0.2">
      <c r="E754" s="26"/>
      <c r="R754" s="18"/>
      <c r="S754" s="18"/>
      <c r="T754" s="18"/>
      <c r="U754" s="18"/>
    </row>
    <row r="755" spans="5:21" s="13" customFormat="1" x14ac:dyDescent="0.2">
      <c r="E755" s="26"/>
      <c r="R755" s="18"/>
      <c r="S755" s="18"/>
      <c r="T755" s="18"/>
      <c r="U755" s="18"/>
    </row>
    <row r="756" spans="5:21" s="13" customFormat="1" x14ac:dyDescent="0.2">
      <c r="E756" s="26"/>
      <c r="R756" s="18"/>
      <c r="S756" s="18"/>
      <c r="T756" s="18"/>
      <c r="U756" s="18"/>
    </row>
    <row r="757" spans="5:21" s="13" customFormat="1" x14ac:dyDescent="0.2">
      <c r="E757" s="26"/>
      <c r="R757" s="18"/>
      <c r="S757" s="18"/>
      <c r="T757" s="18"/>
      <c r="U757" s="18"/>
    </row>
    <row r="758" spans="5:21" s="13" customFormat="1" x14ac:dyDescent="0.2">
      <c r="E758" s="26"/>
      <c r="R758" s="18"/>
      <c r="S758" s="18"/>
      <c r="T758" s="18"/>
      <c r="U758" s="18"/>
    </row>
    <row r="759" spans="5:21" s="13" customFormat="1" x14ac:dyDescent="0.2">
      <c r="E759" s="26"/>
      <c r="R759" s="18"/>
      <c r="S759" s="18"/>
      <c r="T759" s="18"/>
      <c r="U759" s="18"/>
    </row>
    <row r="760" spans="5:21" s="13" customFormat="1" x14ac:dyDescent="0.2">
      <c r="E760" s="26"/>
      <c r="R760" s="18"/>
      <c r="S760" s="18"/>
      <c r="T760" s="18"/>
      <c r="U760" s="18"/>
    </row>
    <row r="761" spans="5:21" s="13" customFormat="1" x14ac:dyDescent="0.2">
      <c r="E761" s="26"/>
      <c r="R761" s="18"/>
      <c r="S761" s="18"/>
      <c r="T761" s="18"/>
      <c r="U761" s="18"/>
    </row>
    <row r="762" spans="5:21" s="13" customFormat="1" x14ac:dyDescent="0.2">
      <c r="E762" s="26"/>
      <c r="R762" s="18"/>
      <c r="S762" s="18"/>
      <c r="T762" s="18"/>
      <c r="U762" s="18"/>
    </row>
    <row r="763" spans="5:21" s="13" customFormat="1" x14ac:dyDescent="0.2">
      <c r="E763" s="26"/>
      <c r="R763" s="18"/>
      <c r="S763" s="18"/>
      <c r="T763" s="18"/>
      <c r="U763" s="18"/>
    </row>
    <row r="764" spans="5:21" s="13" customFormat="1" x14ac:dyDescent="0.2">
      <c r="E764" s="26"/>
      <c r="R764" s="18"/>
      <c r="S764" s="18"/>
      <c r="T764" s="18"/>
      <c r="U764" s="18"/>
    </row>
    <row r="765" spans="5:21" s="13" customFormat="1" x14ac:dyDescent="0.2">
      <c r="E765" s="26"/>
      <c r="R765" s="18"/>
      <c r="S765" s="18"/>
      <c r="T765" s="18"/>
      <c r="U765" s="18"/>
    </row>
    <row r="766" spans="5:21" s="13" customFormat="1" x14ac:dyDescent="0.2">
      <c r="E766" s="26"/>
      <c r="R766" s="18"/>
      <c r="S766" s="18"/>
      <c r="T766" s="18"/>
      <c r="U766" s="18"/>
    </row>
    <row r="767" spans="5:21" s="13" customFormat="1" x14ac:dyDescent="0.2">
      <c r="E767" s="26"/>
      <c r="R767" s="18"/>
      <c r="S767" s="18"/>
      <c r="T767" s="18"/>
      <c r="U767" s="18"/>
    </row>
    <row r="768" spans="5:21" s="13" customFormat="1" x14ac:dyDescent="0.2">
      <c r="E768" s="26"/>
      <c r="R768" s="18"/>
      <c r="S768" s="18"/>
      <c r="T768" s="18"/>
      <c r="U768" s="18"/>
    </row>
    <row r="769" spans="5:21" s="13" customFormat="1" x14ac:dyDescent="0.2">
      <c r="E769" s="26"/>
      <c r="R769" s="18"/>
      <c r="S769" s="18"/>
      <c r="T769" s="18"/>
      <c r="U769" s="18"/>
    </row>
    <row r="770" spans="5:21" s="13" customFormat="1" x14ac:dyDescent="0.2">
      <c r="E770" s="26"/>
      <c r="R770" s="18"/>
      <c r="S770" s="18"/>
      <c r="T770" s="18"/>
      <c r="U770" s="18"/>
    </row>
    <row r="771" spans="5:21" s="13" customFormat="1" x14ac:dyDescent="0.2">
      <c r="E771" s="26"/>
      <c r="R771" s="18"/>
      <c r="S771" s="18"/>
      <c r="T771" s="18"/>
      <c r="U771" s="18"/>
    </row>
    <row r="772" spans="5:21" s="13" customFormat="1" x14ac:dyDescent="0.2">
      <c r="E772" s="26"/>
      <c r="R772" s="18"/>
      <c r="S772" s="18"/>
      <c r="T772" s="18"/>
      <c r="U772" s="18"/>
    </row>
    <row r="773" spans="5:21" s="13" customFormat="1" x14ac:dyDescent="0.2">
      <c r="E773" s="26"/>
      <c r="R773" s="18"/>
      <c r="S773" s="18"/>
      <c r="T773" s="18"/>
      <c r="U773" s="18"/>
    </row>
    <row r="774" spans="5:21" s="13" customFormat="1" x14ac:dyDescent="0.2">
      <c r="E774" s="26"/>
      <c r="R774" s="18"/>
      <c r="S774" s="18"/>
      <c r="T774" s="18"/>
      <c r="U774" s="18"/>
    </row>
    <row r="775" spans="5:21" s="13" customFormat="1" x14ac:dyDescent="0.2">
      <c r="E775" s="26"/>
      <c r="R775" s="18"/>
      <c r="S775" s="18"/>
      <c r="T775" s="18"/>
      <c r="U775" s="18"/>
    </row>
    <row r="776" spans="5:21" s="13" customFormat="1" x14ac:dyDescent="0.2">
      <c r="E776" s="26"/>
      <c r="R776" s="18"/>
      <c r="S776" s="18"/>
      <c r="T776" s="18"/>
      <c r="U776" s="18"/>
    </row>
    <row r="777" spans="5:21" s="13" customFormat="1" x14ac:dyDescent="0.2">
      <c r="E777" s="26"/>
      <c r="R777" s="18"/>
      <c r="S777" s="18"/>
      <c r="T777" s="18"/>
      <c r="U777" s="18"/>
    </row>
    <row r="778" spans="5:21" s="13" customFormat="1" x14ac:dyDescent="0.2">
      <c r="E778" s="26"/>
      <c r="R778" s="18"/>
      <c r="S778" s="18"/>
      <c r="T778" s="18"/>
      <c r="U778" s="18"/>
    </row>
    <row r="779" spans="5:21" s="13" customFormat="1" x14ac:dyDescent="0.2">
      <c r="E779" s="26"/>
      <c r="R779" s="18"/>
      <c r="S779" s="18"/>
      <c r="T779" s="18"/>
      <c r="U779" s="18"/>
    </row>
    <row r="780" spans="5:21" s="13" customFormat="1" x14ac:dyDescent="0.2">
      <c r="E780" s="26"/>
      <c r="R780" s="18"/>
      <c r="S780" s="18"/>
      <c r="T780" s="18"/>
      <c r="U780" s="18"/>
    </row>
    <row r="781" spans="5:21" s="13" customFormat="1" x14ac:dyDescent="0.2">
      <c r="E781" s="26"/>
      <c r="R781" s="18"/>
      <c r="S781" s="18"/>
      <c r="T781" s="18"/>
      <c r="U781" s="18"/>
    </row>
    <row r="782" spans="5:21" s="13" customFormat="1" x14ac:dyDescent="0.2">
      <c r="E782" s="26"/>
      <c r="R782" s="18"/>
      <c r="S782" s="18"/>
      <c r="T782" s="18"/>
      <c r="U782" s="18"/>
    </row>
    <row r="783" spans="5:21" s="13" customFormat="1" x14ac:dyDescent="0.2">
      <c r="E783" s="26"/>
      <c r="R783" s="18"/>
      <c r="S783" s="18"/>
      <c r="T783" s="18"/>
      <c r="U783" s="18"/>
    </row>
    <row r="784" spans="5:21" s="13" customFormat="1" x14ac:dyDescent="0.2">
      <c r="E784" s="26"/>
      <c r="R784" s="18"/>
      <c r="S784" s="18"/>
      <c r="T784" s="18"/>
      <c r="U784" s="18"/>
    </row>
    <row r="785" spans="5:21" s="13" customFormat="1" x14ac:dyDescent="0.2">
      <c r="E785" s="26"/>
      <c r="R785" s="18"/>
      <c r="S785" s="18"/>
      <c r="T785" s="18"/>
      <c r="U785" s="18"/>
    </row>
    <row r="786" spans="5:21" s="13" customFormat="1" x14ac:dyDescent="0.2">
      <c r="E786" s="26"/>
      <c r="R786" s="18"/>
      <c r="S786" s="18"/>
      <c r="T786" s="18"/>
      <c r="U786" s="18"/>
    </row>
    <row r="787" spans="5:21" s="13" customFormat="1" x14ac:dyDescent="0.2">
      <c r="E787" s="26"/>
      <c r="R787" s="18"/>
      <c r="S787" s="18"/>
      <c r="T787" s="18"/>
      <c r="U787" s="18"/>
    </row>
    <row r="788" spans="5:21" s="13" customFormat="1" x14ac:dyDescent="0.2">
      <c r="E788" s="26"/>
      <c r="R788" s="18"/>
      <c r="S788" s="18"/>
      <c r="T788" s="18"/>
      <c r="U788" s="18"/>
    </row>
    <row r="789" spans="5:21" s="13" customFormat="1" x14ac:dyDescent="0.2">
      <c r="E789" s="26"/>
      <c r="R789" s="18"/>
      <c r="S789" s="18"/>
      <c r="T789" s="18"/>
      <c r="U789" s="18"/>
    </row>
    <row r="790" spans="5:21" s="13" customFormat="1" x14ac:dyDescent="0.2">
      <c r="E790" s="26"/>
      <c r="R790" s="18"/>
      <c r="S790" s="18"/>
      <c r="T790" s="18"/>
      <c r="U790" s="18"/>
    </row>
    <row r="791" spans="5:21" s="13" customFormat="1" x14ac:dyDescent="0.2">
      <c r="E791" s="26"/>
      <c r="R791" s="18"/>
      <c r="S791" s="18"/>
      <c r="T791" s="18"/>
      <c r="U791" s="18"/>
    </row>
    <row r="792" spans="5:21" s="13" customFormat="1" x14ac:dyDescent="0.2">
      <c r="E792" s="26"/>
      <c r="R792" s="18"/>
      <c r="S792" s="18"/>
      <c r="T792" s="18"/>
      <c r="U792" s="18"/>
    </row>
    <row r="793" spans="5:21" s="13" customFormat="1" x14ac:dyDescent="0.2">
      <c r="E793" s="26"/>
      <c r="R793" s="18"/>
      <c r="S793" s="18"/>
      <c r="T793" s="18"/>
      <c r="U793" s="18"/>
    </row>
    <row r="794" spans="5:21" s="13" customFormat="1" x14ac:dyDescent="0.2">
      <c r="E794" s="26"/>
      <c r="R794" s="18"/>
      <c r="S794" s="18"/>
      <c r="T794" s="18"/>
      <c r="U794" s="18"/>
    </row>
    <row r="795" spans="5:21" s="13" customFormat="1" x14ac:dyDescent="0.2">
      <c r="E795" s="26"/>
      <c r="R795" s="18"/>
      <c r="S795" s="18"/>
      <c r="T795" s="18"/>
      <c r="U795" s="18"/>
    </row>
    <row r="796" spans="5:21" s="13" customFormat="1" x14ac:dyDescent="0.2">
      <c r="E796" s="26"/>
      <c r="R796" s="18"/>
      <c r="S796" s="18"/>
      <c r="T796" s="18"/>
      <c r="U796" s="18"/>
    </row>
    <row r="797" spans="5:21" s="13" customFormat="1" x14ac:dyDescent="0.2">
      <c r="E797" s="26"/>
      <c r="R797" s="18"/>
      <c r="S797" s="18"/>
      <c r="T797" s="18"/>
      <c r="U797" s="18"/>
    </row>
    <row r="798" spans="5:21" s="13" customFormat="1" x14ac:dyDescent="0.2">
      <c r="E798" s="26"/>
      <c r="R798" s="18"/>
      <c r="S798" s="18"/>
      <c r="T798" s="18"/>
      <c r="U798" s="18"/>
    </row>
    <row r="799" spans="5:21" s="13" customFormat="1" x14ac:dyDescent="0.2">
      <c r="E799" s="26"/>
      <c r="R799" s="18"/>
      <c r="S799" s="18"/>
      <c r="T799" s="18"/>
      <c r="U799" s="18"/>
    </row>
    <row r="800" spans="5:21" s="13" customFormat="1" x14ac:dyDescent="0.2">
      <c r="E800" s="26"/>
      <c r="R800" s="18"/>
      <c r="S800" s="18"/>
      <c r="T800" s="18"/>
      <c r="U800" s="18"/>
    </row>
    <row r="801" spans="5:21" s="13" customFormat="1" x14ac:dyDescent="0.2">
      <c r="E801" s="26"/>
      <c r="R801" s="18"/>
      <c r="S801" s="18"/>
      <c r="T801" s="18"/>
      <c r="U801" s="18"/>
    </row>
    <row r="802" spans="5:21" s="13" customFormat="1" x14ac:dyDescent="0.2">
      <c r="E802" s="26"/>
      <c r="R802" s="18"/>
      <c r="S802" s="18"/>
      <c r="T802" s="18"/>
      <c r="U802" s="18"/>
    </row>
    <row r="803" spans="5:21" s="13" customFormat="1" x14ac:dyDescent="0.2">
      <c r="E803" s="26"/>
      <c r="R803" s="18"/>
      <c r="S803" s="18"/>
      <c r="T803" s="18"/>
      <c r="U803" s="18"/>
    </row>
    <row r="804" spans="5:21" s="13" customFormat="1" x14ac:dyDescent="0.2">
      <c r="E804" s="26"/>
      <c r="R804" s="18"/>
      <c r="S804" s="18"/>
      <c r="T804" s="18"/>
      <c r="U804" s="18"/>
    </row>
    <row r="805" spans="5:21" s="13" customFormat="1" x14ac:dyDescent="0.2">
      <c r="E805" s="26"/>
      <c r="R805" s="18"/>
      <c r="S805" s="18"/>
      <c r="T805" s="18"/>
      <c r="U805" s="18"/>
    </row>
    <row r="806" spans="5:21" s="13" customFormat="1" x14ac:dyDescent="0.2">
      <c r="E806" s="26"/>
      <c r="R806" s="18"/>
      <c r="S806" s="18"/>
      <c r="T806" s="18"/>
      <c r="U806" s="18"/>
    </row>
    <row r="807" spans="5:21" s="13" customFormat="1" x14ac:dyDescent="0.2">
      <c r="E807" s="26"/>
      <c r="R807" s="18"/>
      <c r="S807" s="18"/>
      <c r="T807" s="18"/>
      <c r="U807" s="18"/>
    </row>
    <row r="808" spans="5:21" s="13" customFormat="1" x14ac:dyDescent="0.2">
      <c r="E808" s="26"/>
      <c r="R808" s="18"/>
      <c r="S808" s="18"/>
      <c r="T808" s="18"/>
      <c r="U808" s="18"/>
    </row>
    <row r="809" spans="5:21" s="13" customFormat="1" x14ac:dyDescent="0.2">
      <c r="E809" s="26"/>
      <c r="R809" s="18"/>
      <c r="S809" s="18"/>
      <c r="T809" s="18"/>
      <c r="U809" s="18"/>
    </row>
    <row r="810" spans="5:21" s="13" customFormat="1" x14ac:dyDescent="0.2">
      <c r="E810" s="26"/>
      <c r="R810" s="18"/>
      <c r="S810" s="18"/>
      <c r="T810" s="18"/>
      <c r="U810" s="18"/>
    </row>
    <row r="811" spans="5:21" s="13" customFormat="1" x14ac:dyDescent="0.2">
      <c r="E811" s="26"/>
      <c r="R811" s="18"/>
      <c r="S811" s="18"/>
      <c r="T811" s="18"/>
      <c r="U811" s="18"/>
    </row>
    <row r="812" spans="5:21" s="13" customFormat="1" x14ac:dyDescent="0.2">
      <c r="E812" s="26"/>
      <c r="R812" s="18"/>
      <c r="S812" s="18"/>
      <c r="T812" s="18"/>
      <c r="U812" s="18"/>
    </row>
    <row r="813" spans="5:21" s="13" customFormat="1" x14ac:dyDescent="0.2">
      <c r="E813" s="26"/>
      <c r="R813" s="18"/>
      <c r="S813" s="18"/>
      <c r="T813" s="18"/>
      <c r="U813" s="18"/>
    </row>
    <row r="814" spans="5:21" s="13" customFormat="1" x14ac:dyDescent="0.2">
      <c r="E814" s="26"/>
      <c r="R814" s="18"/>
      <c r="S814" s="18"/>
      <c r="T814" s="18"/>
      <c r="U814" s="18"/>
    </row>
    <row r="815" spans="5:21" s="13" customFormat="1" x14ac:dyDescent="0.2">
      <c r="E815" s="26"/>
      <c r="R815" s="18"/>
      <c r="S815" s="18"/>
      <c r="T815" s="18"/>
      <c r="U815" s="18"/>
    </row>
    <row r="816" spans="5:21" s="13" customFormat="1" x14ac:dyDescent="0.2">
      <c r="E816" s="26"/>
      <c r="R816" s="18"/>
      <c r="S816" s="18"/>
      <c r="T816" s="18"/>
      <c r="U816" s="18"/>
    </row>
    <row r="817" spans="5:21" s="13" customFormat="1" x14ac:dyDescent="0.2">
      <c r="E817" s="26"/>
      <c r="R817" s="18"/>
      <c r="S817" s="18"/>
      <c r="T817" s="18"/>
      <c r="U817" s="18"/>
    </row>
    <row r="818" spans="5:21" s="13" customFormat="1" x14ac:dyDescent="0.2">
      <c r="E818" s="26"/>
      <c r="R818" s="18"/>
      <c r="S818" s="18"/>
      <c r="T818" s="18"/>
      <c r="U818" s="18"/>
    </row>
    <row r="819" spans="5:21" s="13" customFormat="1" x14ac:dyDescent="0.2">
      <c r="E819" s="26"/>
      <c r="R819" s="18"/>
      <c r="S819" s="18"/>
      <c r="T819" s="18"/>
      <c r="U819" s="18"/>
    </row>
    <row r="820" spans="5:21" s="13" customFormat="1" x14ac:dyDescent="0.2">
      <c r="E820" s="26"/>
      <c r="R820" s="18"/>
      <c r="S820" s="18"/>
      <c r="T820" s="18"/>
      <c r="U820" s="18"/>
    </row>
    <row r="821" spans="5:21" s="13" customFormat="1" x14ac:dyDescent="0.2">
      <c r="E821" s="26"/>
      <c r="R821" s="18"/>
      <c r="S821" s="18"/>
      <c r="T821" s="18"/>
      <c r="U821" s="18"/>
    </row>
    <row r="822" spans="5:21" s="13" customFormat="1" x14ac:dyDescent="0.2">
      <c r="E822" s="26"/>
      <c r="R822" s="18"/>
      <c r="S822" s="18"/>
      <c r="T822" s="18"/>
      <c r="U822" s="18"/>
    </row>
    <row r="823" spans="5:21" s="13" customFormat="1" x14ac:dyDescent="0.2">
      <c r="E823" s="26"/>
      <c r="R823" s="18"/>
      <c r="S823" s="18"/>
      <c r="T823" s="18"/>
      <c r="U823" s="18"/>
    </row>
    <row r="824" spans="5:21" s="13" customFormat="1" x14ac:dyDescent="0.2">
      <c r="E824" s="26"/>
      <c r="R824" s="18"/>
      <c r="S824" s="18"/>
      <c r="T824" s="18"/>
      <c r="U824" s="18"/>
    </row>
    <row r="825" spans="5:21" s="13" customFormat="1" x14ac:dyDescent="0.2">
      <c r="E825" s="26"/>
      <c r="R825" s="18"/>
      <c r="S825" s="18"/>
      <c r="T825" s="18"/>
      <c r="U825" s="18"/>
    </row>
    <row r="826" spans="5:21" s="13" customFormat="1" x14ac:dyDescent="0.2">
      <c r="E826" s="26"/>
      <c r="R826" s="18"/>
      <c r="S826" s="18"/>
      <c r="T826" s="18"/>
      <c r="U826" s="18"/>
    </row>
    <row r="827" spans="5:21" s="13" customFormat="1" x14ac:dyDescent="0.2">
      <c r="E827" s="26"/>
      <c r="R827" s="18"/>
      <c r="S827" s="18"/>
      <c r="T827" s="18"/>
      <c r="U827" s="18"/>
    </row>
    <row r="828" spans="5:21" s="13" customFormat="1" x14ac:dyDescent="0.2">
      <c r="E828" s="26"/>
      <c r="R828" s="18"/>
      <c r="S828" s="18"/>
      <c r="T828" s="18"/>
      <c r="U828" s="18"/>
    </row>
    <row r="829" spans="5:21" s="13" customFormat="1" x14ac:dyDescent="0.2">
      <c r="E829" s="26"/>
      <c r="R829" s="18"/>
      <c r="S829" s="18"/>
      <c r="T829" s="18"/>
      <c r="U829" s="18"/>
    </row>
    <row r="830" spans="5:21" s="13" customFormat="1" x14ac:dyDescent="0.2">
      <c r="E830" s="26"/>
      <c r="R830" s="18"/>
      <c r="S830" s="18"/>
      <c r="T830" s="18"/>
      <c r="U830" s="18"/>
    </row>
    <row r="831" spans="5:21" s="13" customFormat="1" x14ac:dyDescent="0.2">
      <c r="E831" s="26"/>
      <c r="R831" s="18"/>
      <c r="S831" s="18"/>
      <c r="T831" s="18"/>
      <c r="U831" s="18"/>
    </row>
    <row r="832" spans="5:21" s="13" customFormat="1" x14ac:dyDescent="0.2">
      <c r="E832" s="26"/>
      <c r="R832" s="18"/>
      <c r="S832" s="18"/>
      <c r="T832" s="18"/>
      <c r="U832" s="18"/>
    </row>
    <row r="833" spans="5:21" s="13" customFormat="1" x14ac:dyDescent="0.2">
      <c r="E833" s="26"/>
      <c r="R833" s="18"/>
      <c r="S833" s="18"/>
      <c r="T833" s="18"/>
      <c r="U833" s="18"/>
    </row>
    <row r="834" spans="5:21" s="13" customFormat="1" x14ac:dyDescent="0.2">
      <c r="E834" s="26"/>
      <c r="R834" s="18"/>
      <c r="S834" s="18"/>
      <c r="T834" s="18"/>
      <c r="U834" s="18"/>
    </row>
    <row r="835" spans="5:21" s="13" customFormat="1" x14ac:dyDescent="0.2">
      <c r="E835" s="26"/>
      <c r="R835" s="18"/>
      <c r="S835" s="18"/>
      <c r="T835" s="18"/>
      <c r="U835" s="18"/>
    </row>
    <row r="836" spans="5:21" s="13" customFormat="1" x14ac:dyDescent="0.2">
      <c r="E836" s="26"/>
      <c r="R836" s="18"/>
      <c r="S836" s="18"/>
      <c r="T836" s="18"/>
      <c r="U836" s="18"/>
    </row>
    <row r="837" spans="5:21" s="13" customFormat="1" x14ac:dyDescent="0.2">
      <c r="E837" s="26"/>
      <c r="R837" s="18"/>
      <c r="S837" s="18"/>
      <c r="T837" s="18"/>
      <c r="U837" s="18"/>
    </row>
    <row r="838" spans="5:21" s="13" customFormat="1" x14ac:dyDescent="0.2">
      <c r="E838" s="26"/>
      <c r="R838" s="18"/>
      <c r="S838" s="18"/>
      <c r="T838" s="18"/>
      <c r="U838" s="18"/>
    </row>
    <row r="839" spans="5:21" s="13" customFormat="1" x14ac:dyDescent="0.2">
      <c r="E839" s="26"/>
      <c r="R839" s="18"/>
      <c r="S839" s="18"/>
      <c r="T839" s="18"/>
      <c r="U839" s="18"/>
    </row>
    <row r="840" spans="5:21" s="13" customFormat="1" x14ac:dyDescent="0.2">
      <c r="E840" s="26"/>
      <c r="R840" s="18"/>
      <c r="S840" s="18"/>
      <c r="T840" s="18"/>
      <c r="U840" s="18"/>
    </row>
    <row r="841" spans="5:21" s="13" customFormat="1" x14ac:dyDescent="0.2">
      <c r="E841" s="26"/>
      <c r="R841" s="18"/>
      <c r="S841" s="18"/>
      <c r="T841" s="18"/>
      <c r="U841" s="18"/>
    </row>
    <row r="842" spans="5:21" s="13" customFormat="1" x14ac:dyDescent="0.2">
      <c r="E842" s="26"/>
      <c r="R842" s="18"/>
      <c r="S842" s="18"/>
      <c r="T842" s="18"/>
      <c r="U842" s="18"/>
    </row>
    <row r="843" spans="5:21" s="13" customFormat="1" x14ac:dyDescent="0.2">
      <c r="E843" s="26"/>
      <c r="R843" s="18"/>
      <c r="S843" s="18"/>
      <c r="T843" s="18"/>
      <c r="U843" s="18"/>
    </row>
    <row r="844" spans="5:21" s="13" customFormat="1" x14ac:dyDescent="0.2">
      <c r="E844" s="26"/>
      <c r="R844" s="18"/>
      <c r="S844" s="18"/>
      <c r="T844" s="18"/>
      <c r="U844" s="18"/>
    </row>
    <row r="845" spans="5:21" s="13" customFormat="1" x14ac:dyDescent="0.2">
      <c r="E845" s="26"/>
      <c r="R845" s="18"/>
      <c r="S845" s="18"/>
      <c r="T845" s="18"/>
      <c r="U845" s="18"/>
    </row>
    <row r="846" spans="5:21" s="13" customFormat="1" x14ac:dyDescent="0.2">
      <c r="E846" s="26"/>
      <c r="R846" s="18"/>
      <c r="S846" s="18"/>
      <c r="T846" s="18"/>
      <c r="U846" s="18"/>
    </row>
    <row r="847" spans="5:21" s="13" customFormat="1" x14ac:dyDescent="0.2">
      <c r="E847" s="26"/>
      <c r="R847" s="18"/>
      <c r="S847" s="18"/>
      <c r="T847" s="18"/>
      <c r="U847" s="18"/>
    </row>
    <row r="848" spans="5:21" s="13" customFormat="1" x14ac:dyDescent="0.2">
      <c r="E848" s="26"/>
      <c r="R848" s="18"/>
      <c r="S848" s="18"/>
      <c r="T848" s="18"/>
      <c r="U848" s="18"/>
    </row>
    <row r="849" spans="5:21" s="13" customFormat="1" x14ac:dyDescent="0.2">
      <c r="E849" s="26"/>
      <c r="R849" s="18"/>
      <c r="S849" s="18"/>
      <c r="T849" s="18"/>
      <c r="U849" s="18"/>
    </row>
    <row r="850" spans="5:21" s="13" customFormat="1" x14ac:dyDescent="0.2">
      <c r="E850" s="26"/>
      <c r="R850" s="18"/>
      <c r="S850" s="18"/>
      <c r="T850" s="18"/>
      <c r="U850" s="18"/>
    </row>
    <row r="851" spans="5:21" s="13" customFormat="1" x14ac:dyDescent="0.2">
      <c r="E851" s="26"/>
      <c r="R851" s="18"/>
      <c r="S851" s="18"/>
      <c r="T851" s="18"/>
      <c r="U851" s="18"/>
    </row>
    <row r="852" spans="5:21" s="13" customFormat="1" x14ac:dyDescent="0.2">
      <c r="E852" s="26"/>
      <c r="R852" s="18"/>
      <c r="S852" s="18"/>
      <c r="T852" s="18"/>
      <c r="U852" s="18"/>
    </row>
    <row r="853" spans="5:21" s="13" customFormat="1" x14ac:dyDescent="0.2">
      <c r="E853" s="26"/>
      <c r="R853" s="18"/>
      <c r="S853" s="18"/>
      <c r="T853" s="18"/>
      <c r="U853" s="18"/>
    </row>
    <row r="854" spans="5:21" s="13" customFormat="1" x14ac:dyDescent="0.2">
      <c r="E854" s="26"/>
      <c r="R854" s="18"/>
      <c r="S854" s="18"/>
      <c r="T854" s="18"/>
      <c r="U854" s="18"/>
    </row>
    <row r="855" spans="5:21" s="13" customFormat="1" x14ac:dyDescent="0.2">
      <c r="E855" s="26"/>
      <c r="R855" s="18"/>
      <c r="S855" s="18"/>
      <c r="T855" s="18"/>
      <c r="U855" s="18"/>
    </row>
    <row r="856" spans="5:21" s="13" customFormat="1" x14ac:dyDescent="0.2">
      <c r="E856" s="26"/>
      <c r="R856" s="18"/>
      <c r="S856" s="18"/>
      <c r="T856" s="18"/>
      <c r="U856" s="18"/>
    </row>
    <row r="857" spans="5:21" s="13" customFormat="1" x14ac:dyDescent="0.2">
      <c r="E857" s="26"/>
      <c r="R857" s="18"/>
      <c r="S857" s="18"/>
      <c r="T857" s="18"/>
      <c r="U857" s="18"/>
    </row>
    <row r="858" spans="5:21" s="13" customFormat="1" x14ac:dyDescent="0.2">
      <c r="E858" s="26"/>
      <c r="R858" s="18"/>
      <c r="S858" s="18"/>
      <c r="T858" s="18"/>
      <c r="U858" s="18"/>
    </row>
    <row r="859" spans="5:21" s="13" customFormat="1" x14ac:dyDescent="0.2">
      <c r="E859" s="26"/>
      <c r="R859" s="18"/>
      <c r="S859" s="18"/>
      <c r="T859" s="18"/>
      <c r="U859" s="18"/>
    </row>
    <row r="860" spans="5:21" s="13" customFormat="1" x14ac:dyDescent="0.2">
      <c r="E860" s="26"/>
      <c r="R860" s="18"/>
      <c r="S860" s="18"/>
      <c r="T860" s="18"/>
      <c r="U860" s="18"/>
    </row>
    <row r="861" spans="5:21" s="13" customFormat="1" x14ac:dyDescent="0.2">
      <c r="E861" s="26"/>
      <c r="R861" s="18"/>
      <c r="S861" s="18"/>
      <c r="T861" s="18"/>
      <c r="U861" s="18"/>
    </row>
    <row r="862" spans="5:21" s="13" customFormat="1" x14ac:dyDescent="0.2">
      <c r="E862" s="26"/>
      <c r="R862" s="18"/>
      <c r="S862" s="18"/>
      <c r="T862" s="18"/>
      <c r="U862" s="18"/>
    </row>
    <row r="863" spans="5:21" s="13" customFormat="1" x14ac:dyDescent="0.2">
      <c r="E863" s="26"/>
      <c r="R863" s="18"/>
      <c r="S863" s="18"/>
      <c r="T863" s="18"/>
      <c r="U863" s="18"/>
    </row>
    <row r="864" spans="5:21" s="13" customFormat="1" x14ac:dyDescent="0.2">
      <c r="E864" s="26"/>
      <c r="R864" s="18"/>
      <c r="S864" s="18"/>
      <c r="T864" s="18"/>
      <c r="U864" s="18"/>
    </row>
    <row r="865" spans="5:21" s="13" customFormat="1" x14ac:dyDescent="0.2">
      <c r="E865" s="26"/>
      <c r="R865" s="18"/>
      <c r="S865" s="18"/>
      <c r="T865" s="18"/>
      <c r="U865" s="18"/>
    </row>
    <row r="866" spans="5:21" s="13" customFormat="1" x14ac:dyDescent="0.2">
      <c r="E866" s="26"/>
      <c r="R866" s="18"/>
      <c r="S866" s="18"/>
      <c r="T866" s="18"/>
      <c r="U866" s="18"/>
    </row>
    <row r="867" spans="5:21" s="13" customFormat="1" x14ac:dyDescent="0.2">
      <c r="E867" s="26"/>
      <c r="R867" s="18"/>
      <c r="S867" s="18"/>
      <c r="T867" s="18"/>
      <c r="U867" s="18"/>
    </row>
    <row r="868" spans="5:21" s="13" customFormat="1" x14ac:dyDescent="0.2">
      <c r="E868" s="26"/>
      <c r="R868" s="18"/>
      <c r="S868" s="18"/>
      <c r="T868" s="18"/>
      <c r="U868" s="18"/>
    </row>
    <row r="869" spans="5:21" s="13" customFormat="1" x14ac:dyDescent="0.2">
      <c r="E869" s="26"/>
      <c r="R869" s="18"/>
      <c r="S869" s="18"/>
      <c r="T869" s="18"/>
      <c r="U869" s="18"/>
    </row>
    <row r="870" spans="5:21" s="13" customFormat="1" x14ac:dyDescent="0.2">
      <c r="E870" s="26"/>
      <c r="R870" s="18"/>
      <c r="S870" s="18"/>
      <c r="T870" s="18"/>
      <c r="U870" s="18"/>
    </row>
    <row r="871" spans="5:21" s="13" customFormat="1" x14ac:dyDescent="0.2">
      <c r="E871" s="26"/>
      <c r="R871" s="18"/>
      <c r="S871" s="18"/>
      <c r="T871" s="18"/>
      <c r="U871" s="18"/>
    </row>
    <row r="872" spans="5:21" s="13" customFormat="1" x14ac:dyDescent="0.2">
      <c r="E872" s="26"/>
      <c r="R872" s="18"/>
      <c r="S872" s="18"/>
      <c r="T872" s="18"/>
      <c r="U872" s="18"/>
    </row>
    <row r="873" spans="5:21" s="13" customFormat="1" x14ac:dyDescent="0.2">
      <c r="E873" s="26"/>
      <c r="R873" s="18"/>
      <c r="S873" s="18"/>
      <c r="T873" s="18"/>
      <c r="U873" s="18"/>
    </row>
    <row r="874" spans="5:21" s="13" customFormat="1" x14ac:dyDescent="0.2">
      <c r="E874" s="26"/>
      <c r="R874" s="18"/>
      <c r="S874" s="18"/>
      <c r="T874" s="18"/>
      <c r="U874" s="18"/>
    </row>
    <row r="875" spans="5:21" s="13" customFormat="1" x14ac:dyDescent="0.2">
      <c r="E875" s="26"/>
      <c r="R875" s="18"/>
      <c r="S875" s="18"/>
      <c r="T875" s="18"/>
      <c r="U875" s="18"/>
    </row>
    <row r="876" spans="5:21" s="13" customFormat="1" x14ac:dyDescent="0.2">
      <c r="E876" s="26"/>
      <c r="R876" s="18"/>
      <c r="S876" s="18"/>
      <c r="T876" s="18"/>
      <c r="U876" s="18"/>
    </row>
    <row r="877" spans="5:21" s="13" customFormat="1" x14ac:dyDescent="0.2">
      <c r="E877" s="26"/>
      <c r="R877" s="18"/>
      <c r="S877" s="18"/>
      <c r="T877" s="18"/>
      <c r="U877" s="18"/>
    </row>
    <row r="878" spans="5:21" s="13" customFormat="1" x14ac:dyDescent="0.2">
      <c r="E878" s="26"/>
      <c r="R878" s="18"/>
      <c r="S878" s="18"/>
      <c r="T878" s="18"/>
      <c r="U878" s="18"/>
    </row>
    <row r="879" spans="5:21" s="13" customFormat="1" x14ac:dyDescent="0.2">
      <c r="E879" s="26"/>
      <c r="R879" s="18"/>
      <c r="S879" s="18"/>
      <c r="T879" s="18"/>
      <c r="U879" s="18"/>
    </row>
    <row r="880" spans="5:21" s="13" customFormat="1" x14ac:dyDescent="0.2">
      <c r="E880" s="26"/>
      <c r="R880" s="18"/>
      <c r="S880" s="18"/>
      <c r="T880" s="18"/>
      <c r="U880" s="18"/>
    </row>
    <row r="881" spans="5:21" s="13" customFormat="1" x14ac:dyDescent="0.2">
      <c r="E881" s="26"/>
      <c r="R881" s="18"/>
      <c r="S881" s="18"/>
      <c r="T881" s="18"/>
      <c r="U881" s="18"/>
    </row>
    <row r="882" spans="5:21" s="13" customFormat="1" x14ac:dyDescent="0.2">
      <c r="E882" s="26"/>
      <c r="R882" s="18"/>
      <c r="S882" s="18"/>
      <c r="T882" s="18"/>
      <c r="U882" s="18"/>
    </row>
    <row r="883" spans="5:21" s="13" customFormat="1" x14ac:dyDescent="0.2">
      <c r="E883" s="26"/>
      <c r="R883" s="18"/>
      <c r="S883" s="18"/>
      <c r="T883" s="18"/>
      <c r="U883" s="18"/>
    </row>
    <row r="884" spans="5:21" s="13" customFormat="1" x14ac:dyDescent="0.2">
      <c r="E884" s="26"/>
      <c r="R884" s="18"/>
      <c r="S884" s="18"/>
      <c r="T884" s="18"/>
      <c r="U884" s="18"/>
    </row>
    <row r="885" spans="5:21" s="13" customFormat="1" x14ac:dyDescent="0.2">
      <c r="E885" s="26"/>
      <c r="R885" s="18"/>
      <c r="S885" s="18"/>
      <c r="T885" s="18"/>
      <c r="U885" s="18"/>
    </row>
    <row r="886" spans="5:21" s="13" customFormat="1" x14ac:dyDescent="0.2">
      <c r="E886" s="26"/>
      <c r="R886" s="18"/>
      <c r="S886" s="18"/>
      <c r="T886" s="18"/>
      <c r="U886" s="18"/>
    </row>
    <row r="887" spans="5:21" s="13" customFormat="1" x14ac:dyDescent="0.2">
      <c r="E887" s="26"/>
      <c r="R887" s="18"/>
      <c r="S887" s="18"/>
      <c r="T887" s="18"/>
      <c r="U887" s="18"/>
    </row>
    <row r="888" spans="5:21" s="13" customFormat="1" x14ac:dyDescent="0.2">
      <c r="E888" s="26"/>
      <c r="R888" s="18"/>
      <c r="S888" s="18"/>
      <c r="T888" s="18"/>
      <c r="U888" s="18"/>
    </row>
    <row r="889" spans="5:21" s="13" customFormat="1" x14ac:dyDescent="0.2">
      <c r="E889" s="26"/>
      <c r="R889" s="18"/>
      <c r="S889" s="18"/>
      <c r="T889" s="18"/>
      <c r="U889" s="18"/>
    </row>
    <row r="890" spans="5:21" s="13" customFormat="1" x14ac:dyDescent="0.2">
      <c r="E890" s="26"/>
      <c r="R890" s="18"/>
      <c r="S890" s="18"/>
      <c r="T890" s="18"/>
      <c r="U890" s="18"/>
    </row>
    <row r="891" spans="5:21" s="13" customFormat="1" x14ac:dyDescent="0.2">
      <c r="E891" s="26"/>
      <c r="R891" s="18"/>
      <c r="S891" s="18"/>
      <c r="T891" s="18"/>
      <c r="U891" s="18"/>
    </row>
    <row r="892" spans="5:21" s="13" customFormat="1" x14ac:dyDescent="0.2">
      <c r="E892" s="26"/>
      <c r="R892" s="18"/>
      <c r="S892" s="18"/>
      <c r="T892" s="18"/>
      <c r="U892" s="18"/>
    </row>
    <row r="893" spans="5:21" s="13" customFormat="1" x14ac:dyDescent="0.2">
      <c r="E893" s="26"/>
      <c r="R893" s="18"/>
      <c r="S893" s="18"/>
      <c r="T893" s="18"/>
      <c r="U893" s="18"/>
    </row>
    <row r="894" spans="5:21" s="13" customFormat="1" x14ac:dyDescent="0.2">
      <c r="E894" s="26"/>
      <c r="R894" s="18"/>
      <c r="S894" s="18"/>
      <c r="T894" s="18"/>
      <c r="U894" s="18"/>
    </row>
    <row r="895" spans="5:21" s="13" customFormat="1" x14ac:dyDescent="0.2">
      <c r="E895" s="26"/>
      <c r="R895" s="18"/>
      <c r="S895" s="18"/>
      <c r="T895" s="18"/>
      <c r="U895" s="18"/>
    </row>
    <row r="896" spans="5:21" s="13" customFormat="1" x14ac:dyDescent="0.2">
      <c r="E896" s="26"/>
      <c r="R896" s="18"/>
      <c r="S896" s="18"/>
      <c r="T896" s="18"/>
      <c r="U896" s="18"/>
    </row>
    <row r="897" spans="5:21" s="13" customFormat="1" x14ac:dyDescent="0.2">
      <c r="E897" s="26"/>
      <c r="R897" s="18"/>
      <c r="S897" s="18"/>
      <c r="T897" s="18"/>
      <c r="U897" s="18"/>
    </row>
    <row r="898" spans="5:21" s="13" customFormat="1" x14ac:dyDescent="0.2">
      <c r="E898" s="26"/>
      <c r="R898" s="18"/>
      <c r="S898" s="18"/>
      <c r="T898" s="18"/>
      <c r="U898" s="18"/>
    </row>
    <row r="899" spans="5:21" s="13" customFormat="1" x14ac:dyDescent="0.2">
      <c r="E899" s="26"/>
      <c r="R899" s="18"/>
      <c r="S899" s="18"/>
      <c r="T899" s="18"/>
      <c r="U899" s="18"/>
    </row>
    <row r="900" spans="5:21" s="13" customFormat="1" x14ac:dyDescent="0.2">
      <c r="E900" s="26"/>
      <c r="R900" s="18"/>
      <c r="S900" s="18"/>
      <c r="T900" s="18"/>
      <c r="U900" s="18"/>
    </row>
    <row r="901" spans="5:21" s="13" customFormat="1" x14ac:dyDescent="0.2">
      <c r="E901" s="26"/>
      <c r="R901" s="18"/>
      <c r="S901" s="18"/>
      <c r="T901" s="18"/>
      <c r="U901" s="18"/>
    </row>
    <row r="902" spans="5:21" s="13" customFormat="1" x14ac:dyDescent="0.2">
      <c r="E902" s="26"/>
      <c r="R902" s="18"/>
      <c r="S902" s="18"/>
      <c r="T902" s="18"/>
      <c r="U902" s="18"/>
    </row>
    <row r="903" spans="5:21" s="13" customFormat="1" x14ac:dyDescent="0.2">
      <c r="E903" s="26"/>
      <c r="R903" s="18"/>
      <c r="S903" s="18"/>
      <c r="T903" s="18"/>
      <c r="U903" s="18"/>
    </row>
    <row r="904" spans="5:21" s="13" customFormat="1" x14ac:dyDescent="0.2">
      <c r="E904" s="26"/>
      <c r="R904" s="18"/>
      <c r="S904" s="18"/>
      <c r="T904" s="18"/>
      <c r="U904" s="18"/>
    </row>
    <row r="905" spans="5:21" s="13" customFormat="1" x14ac:dyDescent="0.2">
      <c r="E905" s="26"/>
      <c r="R905" s="18"/>
      <c r="S905" s="18"/>
      <c r="T905" s="18"/>
      <c r="U905" s="18"/>
    </row>
    <row r="906" spans="5:21" s="13" customFormat="1" x14ac:dyDescent="0.2">
      <c r="E906" s="26"/>
      <c r="R906" s="18"/>
      <c r="S906" s="18"/>
      <c r="T906" s="18"/>
      <c r="U906" s="18"/>
    </row>
    <row r="907" spans="5:21" s="13" customFormat="1" x14ac:dyDescent="0.2">
      <c r="E907" s="26"/>
      <c r="R907" s="18"/>
      <c r="S907" s="18"/>
      <c r="T907" s="18"/>
      <c r="U907" s="18"/>
    </row>
    <row r="908" spans="5:21" s="13" customFormat="1" x14ac:dyDescent="0.2">
      <c r="E908" s="26"/>
      <c r="R908" s="18"/>
      <c r="S908" s="18"/>
      <c r="T908" s="18"/>
      <c r="U908" s="18"/>
    </row>
    <row r="909" spans="5:21" s="13" customFormat="1" x14ac:dyDescent="0.2">
      <c r="E909" s="26"/>
      <c r="R909" s="18"/>
      <c r="S909" s="18"/>
      <c r="T909" s="18"/>
      <c r="U909" s="18"/>
    </row>
    <row r="910" spans="5:21" s="13" customFormat="1" x14ac:dyDescent="0.2">
      <c r="E910" s="26"/>
      <c r="R910" s="18"/>
      <c r="S910" s="18"/>
      <c r="T910" s="18"/>
      <c r="U910" s="18"/>
    </row>
    <row r="911" spans="5:21" s="13" customFormat="1" x14ac:dyDescent="0.2">
      <c r="E911" s="26"/>
      <c r="R911" s="18"/>
      <c r="S911" s="18"/>
      <c r="T911" s="18"/>
      <c r="U911" s="18"/>
    </row>
    <row r="912" spans="5:21" s="13" customFormat="1" x14ac:dyDescent="0.2">
      <c r="E912" s="26"/>
      <c r="R912" s="18"/>
      <c r="S912" s="18"/>
      <c r="T912" s="18"/>
      <c r="U912" s="18"/>
    </row>
    <row r="913" spans="5:21" s="13" customFormat="1" x14ac:dyDescent="0.2">
      <c r="E913" s="26"/>
      <c r="R913" s="18"/>
      <c r="S913" s="18"/>
      <c r="T913" s="18"/>
      <c r="U913" s="18"/>
    </row>
    <row r="914" spans="5:21" s="13" customFormat="1" x14ac:dyDescent="0.2">
      <c r="E914" s="26"/>
      <c r="R914" s="18"/>
      <c r="S914" s="18"/>
      <c r="T914" s="18"/>
      <c r="U914" s="18"/>
    </row>
    <row r="915" spans="5:21" s="13" customFormat="1" x14ac:dyDescent="0.2">
      <c r="E915" s="26"/>
      <c r="R915" s="18"/>
      <c r="S915" s="18"/>
      <c r="T915" s="18"/>
      <c r="U915" s="18"/>
    </row>
    <row r="916" spans="5:21" s="13" customFormat="1" x14ac:dyDescent="0.2">
      <c r="E916" s="26"/>
      <c r="R916" s="18"/>
      <c r="S916" s="18"/>
      <c r="T916" s="18"/>
      <c r="U916" s="18"/>
    </row>
    <row r="917" spans="5:21" s="13" customFormat="1" x14ac:dyDescent="0.2">
      <c r="E917" s="26"/>
      <c r="R917" s="18"/>
      <c r="S917" s="18"/>
      <c r="T917" s="18"/>
      <c r="U917" s="18"/>
    </row>
    <row r="918" spans="5:21" s="13" customFormat="1" x14ac:dyDescent="0.2">
      <c r="E918" s="26"/>
      <c r="R918" s="18"/>
      <c r="S918" s="18"/>
      <c r="T918" s="18"/>
      <c r="U918" s="18"/>
    </row>
    <row r="919" spans="5:21" s="13" customFormat="1" x14ac:dyDescent="0.2">
      <c r="E919" s="26"/>
      <c r="R919" s="18"/>
      <c r="S919" s="18"/>
      <c r="T919" s="18"/>
      <c r="U919" s="18"/>
    </row>
    <row r="920" spans="5:21" s="13" customFormat="1" x14ac:dyDescent="0.2">
      <c r="E920" s="26"/>
      <c r="R920" s="18"/>
      <c r="S920" s="18"/>
      <c r="T920" s="18"/>
      <c r="U920" s="18"/>
    </row>
    <row r="921" spans="5:21" s="13" customFormat="1" x14ac:dyDescent="0.2">
      <c r="E921" s="26"/>
      <c r="R921" s="18"/>
      <c r="S921" s="18"/>
      <c r="T921" s="18"/>
      <c r="U921" s="18"/>
    </row>
    <row r="922" spans="5:21" s="13" customFormat="1" x14ac:dyDescent="0.2">
      <c r="E922" s="26"/>
      <c r="R922" s="18"/>
      <c r="S922" s="18"/>
      <c r="T922" s="18"/>
      <c r="U922" s="18"/>
    </row>
    <row r="923" spans="5:21" s="13" customFormat="1" x14ac:dyDescent="0.2">
      <c r="E923" s="26"/>
      <c r="R923" s="18"/>
      <c r="S923" s="18"/>
      <c r="T923" s="18"/>
      <c r="U923" s="18"/>
    </row>
    <row r="924" spans="5:21" s="13" customFormat="1" x14ac:dyDescent="0.2">
      <c r="E924" s="26"/>
      <c r="R924" s="18"/>
      <c r="S924" s="18"/>
      <c r="T924" s="18"/>
      <c r="U924" s="18"/>
    </row>
    <row r="925" spans="5:21" s="13" customFormat="1" x14ac:dyDescent="0.2">
      <c r="E925" s="26"/>
      <c r="R925" s="18"/>
      <c r="S925" s="18"/>
      <c r="T925" s="18"/>
      <c r="U925" s="18"/>
    </row>
    <row r="926" spans="5:21" s="13" customFormat="1" x14ac:dyDescent="0.2">
      <c r="E926" s="26"/>
      <c r="R926" s="18"/>
      <c r="S926" s="18"/>
      <c r="T926" s="18"/>
      <c r="U926" s="18"/>
    </row>
    <row r="927" spans="5:21" s="13" customFormat="1" x14ac:dyDescent="0.2">
      <c r="E927" s="26"/>
      <c r="R927" s="18"/>
      <c r="S927" s="18"/>
      <c r="T927" s="18"/>
      <c r="U927" s="18"/>
    </row>
    <row r="928" spans="5:21" s="13" customFormat="1" x14ac:dyDescent="0.2">
      <c r="E928" s="26"/>
      <c r="R928" s="18"/>
      <c r="S928" s="18"/>
      <c r="T928" s="18"/>
      <c r="U928" s="18"/>
    </row>
    <row r="929" spans="5:21" s="13" customFormat="1" x14ac:dyDescent="0.2">
      <c r="E929" s="26"/>
      <c r="R929" s="18"/>
      <c r="S929" s="18"/>
      <c r="T929" s="18"/>
      <c r="U929" s="18"/>
    </row>
    <row r="930" spans="5:21" s="13" customFormat="1" x14ac:dyDescent="0.2">
      <c r="E930" s="26"/>
      <c r="R930" s="18"/>
      <c r="S930" s="18"/>
      <c r="T930" s="18"/>
      <c r="U930" s="18"/>
    </row>
    <row r="931" spans="5:21" s="13" customFormat="1" x14ac:dyDescent="0.2">
      <c r="E931" s="26"/>
      <c r="R931" s="18"/>
      <c r="S931" s="18"/>
      <c r="T931" s="18"/>
      <c r="U931" s="18"/>
    </row>
    <row r="932" spans="5:21" s="13" customFormat="1" x14ac:dyDescent="0.2">
      <c r="E932" s="26"/>
      <c r="R932" s="18"/>
      <c r="S932" s="18"/>
      <c r="T932" s="18"/>
      <c r="U932" s="18"/>
    </row>
    <row r="933" spans="5:21" s="13" customFormat="1" x14ac:dyDescent="0.2">
      <c r="E933" s="26"/>
      <c r="R933" s="18"/>
      <c r="S933" s="18"/>
      <c r="T933" s="18"/>
      <c r="U933" s="18"/>
    </row>
    <row r="934" spans="5:21" s="13" customFormat="1" x14ac:dyDescent="0.2">
      <c r="E934" s="26"/>
      <c r="R934" s="18"/>
      <c r="S934" s="18"/>
      <c r="T934" s="18"/>
      <c r="U934" s="18"/>
    </row>
    <row r="935" spans="5:21" s="13" customFormat="1" x14ac:dyDescent="0.2">
      <c r="E935" s="26"/>
      <c r="R935" s="18"/>
      <c r="S935" s="18"/>
      <c r="T935" s="18"/>
      <c r="U935" s="18"/>
    </row>
    <row r="936" spans="5:21" s="13" customFormat="1" x14ac:dyDescent="0.2">
      <c r="E936" s="26"/>
      <c r="R936" s="18"/>
      <c r="S936" s="18"/>
      <c r="T936" s="18"/>
      <c r="U936" s="18"/>
    </row>
    <row r="937" spans="5:21" s="13" customFormat="1" x14ac:dyDescent="0.2">
      <c r="E937" s="26"/>
      <c r="R937" s="18"/>
      <c r="S937" s="18"/>
      <c r="T937" s="18"/>
      <c r="U937" s="18"/>
    </row>
    <row r="938" spans="5:21" s="13" customFormat="1" x14ac:dyDescent="0.2">
      <c r="E938" s="26"/>
      <c r="R938" s="18"/>
      <c r="S938" s="18"/>
      <c r="T938" s="18"/>
      <c r="U938" s="18"/>
    </row>
    <row r="939" spans="5:21" s="13" customFormat="1" x14ac:dyDescent="0.2">
      <c r="E939" s="26"/>
      <c r="R939" s="18"/>
      <c r="S939" s="18"/>
      <c r="T939" s="18"/>
      <c r="U939" s="18"/>
    </row>
    <row r="940" spans="5:21" s="13" customFormat="1" x14ac:dyDescent="0.2">
      <c r="E940" s="26"/>
      <c r="R940" s="18"/>
      <c r="S940" s="18"/>
      <c r="T940" s="18"/>
      <c r="U940" s="18"/>
    </row>
    <row r="941" spans="5:21" s="13" customFormat="1" x14ac:dyDescent="0.2">
      <c r="E941" s="26"/>
      <c r="R941" s="18"/>
      <c r="S941" s="18"/>
      <c r="T941" s="18"/>
      <c r="U941" s="18"/>
    </row>
    <row r="942" spans="5:21" s="13" customFormat="1" x14ac:dyDescent="0.2">
      <c r="E942" s="26"/>
      <c r="R942" s="18"/>
      <c r="S942" s="18"/>
      <c r="T942" s="18"/>
      <c r="U942" s="18"/>
    </row>
    <row r="943" spans="5:21" s="13" customFormat="1" x14ac:dyDescent="0.2">
      <c r="E943" s="26"/>
      <c r="R943" s="18"/>
      <c r="S943" s="18"/>
      <c r="T943" s="18"/>
      <c r="U943" s="18"/>
    </row>
    <row r="944" spans="5:21" s="13" customFormat="1" x14ac:dyDescent="0.2">
      <c r="E944" s="26"/>
      <c r="R944" s="18"/>
      <c r="S944" s="18"/>
      <c r="T944" s="18"/>
      <c r="U944" s="18"/>
    </row>
    <row r="945" spans="5:21" s="13" customFormat="1" x14ac:dyDescent="0.2">
      <c r="E945" s="26"/>
      <c r="R945" s="18"/>
      <c r="S945" s="18"/>
      <c r="T945" s="18"/>
      <c r="U945" s="18"/>
    </row>
    <row r="946" spans="5:21" s="13" customFormat="1" x14ac:dyDescent="0.2">
      <c r="E946" s="26"/>
      <c r="R946" s="18"/>
      <c r="S946" s="18"/>
      <c r="T946" s="18"/>
      <c r="U946" s="18"/>
    </row>
    <row r="947" spans="5:21" s="13" customFormat="1" x14ac:dyDescent="0.2">
      <c r="E947" s="26"/>
      <c r="R947" s="18"/>
      <c r="S947" s="18"/>
      <c r="T947" s="18"/>
      <c r="U947" s="18"/>
    </row>
    <row r="948" spans="5:21" s="13" customFormat="1" x14ac:dyDescent="0.2">
      <c r="E948" s="26"/>
      <c r="R948" s="18"/>
      <c r="S948" s="18"/>
      <c r="T948" s="18"/>
      <c r="U948" s="18"/>
    </row>
    <row r="949" spans="5:21" s="13" customFormat="1" x14ac:dyDescent="0.2">
      <c r="E949" s="26"/>
      <c r="R949" s="18"/>
      <c r="S949" s="18"/>
      <c r="T949" s="18"/>
      <c r="U949" s="18"/>
    </row>
    <row r="950" spans="5:21" s="13" customFormat="1" x14ac:dyDescent="0.2">
      <c r="E950" s="26"/>
      <c r="R950" s="18"/>
      <c r="S950" s="18"/>
      <c r="T950" s="18"/>
      <c r="U950" s="18"/>
    </row>
    <row r="951" spans="5:21" s="13" customFormat="1" x14ac:dyDescent="0.2">
      <c r="E951" s="26"/>
      <c r="R951" s="18"/>
      <c r="S951" s="18"/>
      <c r="T951" s="18"/>
      <c r="U951" s="18"/>
    </row>
    <row r="952" spans="5:21" s="13" customFormat="1" x14ac:dyDescent="0.2">
      <c r="E952" s="26"/>
      <c r="R952" s="18"/>
      <c r="S952" s="18"/>
      <c r="T952" s="18"/>
      <c r="U952" s="18"/>
    </row>
    <row r="953" spans="5:21" s="13" customFormat="1" x14ac:dyDescent="0.2">
      <c r="E953" s="26"/>
      <c r="R953" s="18"/>
      <c r="S953" s="18"/>
      <c r="T953" s="18"/>
      <c r="U953" s="18"/>
    </row>
    <row r="954" spans="5:21" s="13" customFormat="1" x14ac:dyDescent="0.2">
      <c r="E954" s="26"/>
      <c r="R954" s="18"/>
      <c r="S954" s="18"/>
      <c r="T954" s="18"/>
      <c r="U954" s="18"/>
    </row>
    <row r="955" spans="5:21" s="13" customFormat="1" x14ac:dyDescent="0.2">
      <c r="E955" s="26"/>
      <c r="R955" s="18"/>
      <c r="S955" s="18"/>
      <c r="T955" s="18"/>
      <c r="U955" s="18"/>
    </row>
    <row r="956" spans="5:21" s="13" customFormat="1" x14ac:dyDescent="0.2">
      <c r="E956" s="26"/>
      <c r="R956" s="18"/>
      <c r="S956" s="18"/>
      <c r="T956" s="18"/>
      <c r="U956" s="18"/>
    </row>
    <row r="957" spans="5:21" s="13" customFormat="1" x14ac:dyDescent="0.2">
      <c r="E957" s="26"/>
      <c r="R957" s="18"/>
      <c r="S957" s="18"/>
      <c r="T957" s="18"/>
      <c r="U957" s="18"/>
    </row>
    <row r="958" spans="5:21" s="13" customFormat="1" x14ac:dyDescent="0.2">
      <c r="E958" s="26"/>
      <c r="R958" s="18"/>
      <c r="S958" s="18"/>
      <c r="T958" s="18"/>
      <c r="U958" s="18"/>
    </row>
    <row r="959" spans="5:21" s="13" customFormat="1" x14ac:dyDescent="0.2">
      <c r="E959" s="26"/>
      <c r="R959" s="18"/>
      <c r="S959" s="18"/>
      <c r="T959" s="18"/>
      <c r="U959" s="18"/>
    </row>
    <row r="960" spans="5:21" s="13" customFormat="1" x14ac:dyDescent="0.2">
      <c r="E960" s="26"/>
      <c r="R960" s="18"/>
      <c r="S960" s="18"/>
      <c r="T960" s="18"/>
      <c r="U960" s="18"/>
    </row>
    <row r="961" spans="5:21" s="13" customFormat="1" x14ac:dyDescent="0.2">
      <c r="E961" s="26"/>
      <c r="R961" s="18"/>
      <c r="S961" s="18"/>
      <c r="T961" s="18"/>
      <c r="U961" s="18"/>
    </row>
    <row r="962" spans="5:21" s="13" customFormat="1" x14ac:dyDescent="0.2">
      <c r="E962" s="26"/>
      <c r="R962" s="18"/>
      <c r="S962" s="18"/>
      <c r="T962" s="18"/>
      <c r="U962" s="18"/>
    </row>
    <row r="963" spans="5:21" s="13" customFormat="1" x14ac:dyDescent="0.2">
      <c r="E963" s="26"/>
      <c r="R963" s="18"/>
      <c r="S963" s="18"/>
      <c r="T963" s="18"/>
      <c r="U963" s="18"/>
    </row>
    <row r="964" spans="5:21" s="13" customFormat="1" x14ac:dyDescent="0.2">
      <c r="E964" s="26"/>
      <c r="R964" s="18"/>
      <c r="S964" s="18"/>
      <c r="T964" s="18"/>
      <c r="U964" s="18"/>
    </row>
    <row r="965" spans="5:21" s="13" customFormat="1" x14ac:dyDescent="0.2">
      <c r="E965" s="26"/>
      <c r="R965" s="18"/>
      <c r="S965" s="18"/>
      <c r="T965" s="18"/>
      <c r="U965" s="18"/>
    </row>
    <row r="966" spans="5:21" s="13" customFormat="1" x14ac:dyDescent="0.2">
      <c r="E966" s="26"/>
      <c r="R966" s="18"/>
      <c r="S966" s="18"/>
      <c r="T966" s="18"/>
      <c r="U966" s="18"/>
    </row>
    <row r="967" spans="5:21" s="13" customFormat="1" x14ac:dyDescent="0.2">
      <c r="E967" s="26"/>
      <c r="R967" s="18"/>
      <c r="S967" s="18"/>
      <c r="T967" s="18"/>
      <c r="U967" s="18"/>
    </row>
    <row r="968" spans="5:21" s="13" customFormat="1" x14ac:dyDescent="0.2">
      <c r="E968" s="26"/>
      <c r="R968" s="18"/>
      <c r="S968" s="18"/>
      <c r="T968" s="18"/>
      <c r="U968" s="18"/>
    </row>
    <row r="969" spans="5:21" s="13" customFormat="1" x14ac:dyDescent="0.2">
      <c r="E969" s="26"/>
      <c r="R969" s="18"/>
      <c r="S969" s="18"/>
      <c r="T969" s="18"/>
      <c r="U969" s="18"/>
    </row>
    <row r="970" spans="5:21" s="13" customFormat="1" x14ac:dyDescent="0.2">
      <c r="E970" s="26"/>
      <c r="R970" s="18"/>
      <c r="S970" s="18"/>
      <c r="T970" s="18"/>
      <c r="U970" s="18"/>
    </row>
    <row r="971" spans="5:21" s="13" customFormat="1" x14ac:dyDescent="0.2">
      <c r="E971" s="26"/>
      <c r="R971" s="18"/>
      <c r="S971" s="18"/>
      <c r="T971" s="18"/>
      <c r="U971" s="18"/>
    </row>
    <row r="972" spans="5:21" s="13" customFormat="1" x14ac:dyDescent="0.2">
      <c r="E972" s="26"/>
      <c r="R972" s="18"/>
      <c r="S972" s="18"/>
      <c r="T972" s="18"/>
      <c r="U972" s="18"/>
    </row>
    <row r="973" spans="5:21" s="13" customFormat="1" x14ac:dyDescent="0.2">
      <c r="E973" s="26"/>
      <c r="R973" s="18"/>
      <c r="S973" s="18"/>
      <c r="T973" s="18"/>
      <c r="U973" s="18"/>
    </row>
    <row r="974" spans="5:21" s="13" customFormat="1" x14ac:dyDescent="0.2">
      <c r="E974" s="26"/>
      <c r="R974" s="18"/>
      <c r="S974" s="18"/>
      <c r="T974" s="18"/>
      <c r="U974" s="18"/>
    </row>
    <row r="975" spans="5:21" s="13" customFormat="1" x14ac:dyDescent="0.2">
      <c r="E975" s="26"/>
      <c r="R975" s="18"/>
      <c r="S975" s="18"/>
      <c r="T975" s="18"/>
      <c r="U975" s="18"/>
    </row>
    <row r="976" spans="5:21" s="13" customFormat="1" x14ac:dyDescent="0.2">
      <c r="E976" s="26"/>
      <c r="R976" s="18"/>
      <c r="S976" s="18"/>
      <c r="T976" s="18"/>
      <c r="U976" s="18"/>
    </row>
    <row r="977" spans="5:21" s="13" customFormat="1" x14ac:dyDescent="0.2">
      <c r="E977" s="26"/>
      <c r="R977" s="18"/>
      <c r="S977" s="18"/>
      <c r="T977" s="18"/>
      <c r="U977" s="18"/>
    </row>
    <row r="978" spans="5:21" s="13" customFormat="1" x14ac:dyDescent="0.2">
      <c r="E978" s="26"/>
      <c r="R978" s="18"/>
      <c r="S978" s="18"/>
      <c r="T978" s="18"/>
      <c r="U978" s="18"/>
    </row>
    <row r="979" spans="5:21" s="13" customFormat="1" x14ac:dyDescent="0.2">
      <c r="E979" s="26"/>
      <c r="R979" s="18"/>
      <c r="S979" s="18"/>
      <c r="T979" s="18"/>
      <c r="U979" s="18"/>
    </row>
    <row r="980" spans="5:21" s="13" customFormat="1" x14ac:dyDescent="0.2">
      <c r="E980" s="26"/>
      <c r="R980" s="18"/>
      <c r="S980" s="18"/>
      <c r="T980" s="18"/>
      <c r="U980" s="18"/>
    </row>
    <row r="981" spans="5:21" s="13" customFormat="1" x14ac:dyDescent="0.2">
      <c r="E981" s="26"/>
      <c r="R981" s="18"/>
      <c r="S981" s="18"/>
      <c r="T981" s="18"/>
      <c r="U981" s="18"/>
    </row>
    <row r="982" spans="5:21" s="13" customFormat="1" x14ac:dyDescent="0.2">
      <c r="E982" s="26"/>
      <c r="R982" s="18"/>
      <c r="S982" s="18"/>
      <c r="T982" s="18"/>
      <c r="U982" s="18"/>
    </row>
    <row r="983" spans="5:21" s="13" customFormat="1" x14ac:dyDescent="0.2">
      <c r="E983" s="26"/>
      <c r="R983" s="18"/>
      <c r="S983" s="18"/>
      <c r="T983" s="18"/>
      <c r="U983" s="18"/>
    </row>
    <row r="984" spans="5:21" s="13" customFormat="1" x14ac:dyDescent="0.2">
      <c r="E984" s="26"/>
      <c r="R984" s="18"/>
      <c r="S984" s="18"/>
      <c r="T984" s="18"/>
      <c r="U984" s="18"/>
    </row>
    <row r="985" spans="5:21" s="13" customFormat="1" x14ac:dyDescent="0.2">
      <c r="E985" s="26"/>
      <c r="R985" s="18"/>
      <c r="S985" s="18"/>
      <c r="T985" s="18"/>
      <c r="U985" s="18"/>
    </row>
    <row r="986" spans="5:21" s="13" customFormat="1" x14ac:dyDescent="0.2">
      <c r="E986" s="26"/>
      <c r="R986" s="18"/>
      <c r="S986" s="18"/>
      <c r="T986" s="18"/>
      <c r="U986" s="18"/>
    </row>
    <row r="987" spans="5:21" s="13" customFormat="1" x14ac:dyDescent="0.2">
      <c r="E987" s="26"/>
      <c r="R987" s="18"/>
      <c r="S987" s="18"/>
      <c r="T987" s="18"/>
      <c r="U987" s="18"/>
    </row>
    <row r="988" spans="5:21" s="13" customFormat="1" x14ac:dyDescent="0.2">
      <c r="E988" s="26"/>
      <c r="R988" s="18"/>
      <c r="S988" s="18"/>
      <c r="T988" s="18"/>
      <c r="U988" s="18"/>
    </row>
    <row r="989" spans="5:21" s="13" customFormat="1" x14ac:dyDescent="0.2">
      <c r="E989" s="26"/>
      <c r="R989" s="18"/>
      <c r="S989" s="18"/>
      <c r="T989" s="18"/>
      <c r="U989" s="18"/>
    </row>
    <row r="990" spans="5:21" s="13" customFormat="1" x14ac:dyDescent="0.2">
      <c r="E990" s="26"/>
      <c r="R990" s="18"/>
      <c r="S990" s="18"/>
      <c r="T990" s="18"/>
      <c r="U990" s="18"/>
    </row>
    <row r="991" spans="5:21" s="13" customFormat="1" x14ac:dyDescent="0.2">
      <c r="E991" s="26"/>
      <c r="R991" s="18"/>
      <c r="S991" s="18"/>
      <c r="T991" s="18"/>
      <c r="U991" s="18"/>
    </row>
    <row r="992" spans="5:21" s="13" customFormat="1" x14ac:dyDescent="0.2">
      <c r="E992" s="26"/>
      <c r="R992" s="18"/>
      <c r="S992" s="18"/>
      <c r="T992" s="18"/>
      <c r="U992" s="18"/>
    </row>
    <row r="993" spans="5:21" s="13" customFormat="1" x14ac:dyDescent="0.2">
      <c r="E993" s="26"/>
      <c r="R993" s="18"/>
      <c r="S993" s="18"/>
      <c r="T993" s="18"/>
      <c r="U993" s="18"/>
    </row>
    <row r="994" spans="5:21" s="13" customFormat="1" x14ac:dyDescent="0.2">
      <c r="E994" s="26"/>
      <c r="R994" s="18"/>
      <c r="S994" s="18"/>
      <c r="T994" s="18"/>
      <c r="U994" s="18"/>
    </row>
    <row r="995" spans="5:21" s="13" customFormat="1" x14ac:dyDescent="0.2">
      <c r="E995" s="26"/>
      <c r="R995" s="18"/>
      <c r="S995" s="18"/>
      <c r="T995" s="18"/>
      <c r="U995" s="18"/>
    </row>
    <row r="996" spans="5:21" s="13" customFormat="1" x14ac:dyDescent="0.2">
      <c r="E996" s="26"/>
      <c r="R996" s="18"/>
      <c r="S996" s="18"/>
      <c r="T996" s="18"/>
      <c r="U996" s="18"/>
    </row>
    <row r="997" spans="5:21" s="13" customFormat="1" x14ac:dyDescent="0.2">
      <c r="E997" s="26"/>
      <c r="R997" s="18"/>
      <c r="S997" s="18"/>
      <c r="T997" s="18"/>
      <c r="U997" s="18"/>
    </row>
    <row r="998" spans="5:21" s="13" customFormat="1" x14ac:dyDescent="0.2">
      <c r="E998" s="26"/>
      <c r="R998" s="18"/>
      <c r="S998" s="18"/>
      <c r="T998" s="18"/>
      <c r="U998" s="18"/>
    </row>
    <row r="999" spans="5:21" s="13" customFormat="1" x14ac:dyDescent="0.2">
      <c r="E999" s="26"/>
      <c r="R999" s="18"/>
      <c r="S999" s="18"/>
      <c r="T999" s="18"/>
      <c r="U999" s="18"/>
    </row>
    <row r="1000" spans="5:21" s="13" customFormat="1" x14ac:dyDescent="0.2">
      <c r="E1000" s="26"/>
      <c r="R1000" s="18"/>
      <c r="S1000" s="18"/>
      <c r="T1000" s="18"/>
      <c r="U1000" s="18"/>
    </row>
    <row r="1001" spans="5:21" s="13" customFormat="1" x14ac:dyDescent="0.2">
      <c r="E1001" s="26"/>
      <c r="R1001" s="18"/>
      <c r="S1001" s="18"/>
      <c r="T1001" s="18"/>
      <c r="U1001" s="18"/>
    </row>
    <row r="1002" spans="5:21" s="13" customFormat="1" x14ac:dyDescent="0.2">
      <c r="E1002" s="26"/>
      <c r="R1002" s="18"/>
      <c r="S1002" s="18"/>
      <c r="T1002" s="18"/>
      <c r="U1002" s="18"/>
    </row>
    <row r="1003" spans="5:21" s="13" customFormat="1" x14ac:dyDescent="0.2">
      <c r="E1003" s="26"/>
      <c r="R1003" s="18"/>
      <c r="S1003" s="18"/>
      <c r="T1003" s="18"/>
      <c r="U1003" s="18"/>
    </row>
    <row r="1004" spans="5:21" s="13" customFormat="1" x14ac:dyDescent="0.2">
      <c r="E1004" s="26"/>
      <c r="R1004" s="18"/>
      <c r="S1004" s="18"/>
      <c r="T1004" s="18"/>
      <c r="U1004" s="18"/>
    </row>
    <row r="1005" spans="5:21" s="13" customFormat="1" x14ac:dyDescent="0.2">
      <c r="E1005" s="26"/>
      <c r="R1005" s="18"/>
      <c r="S1005" s="18"/>
      <c r="T1005" s="18"/>
      <c r="U1005" s="18"/>
    </row>
    <row r="1006" spans="5:21" s="13" customFormat="1" x14ac:dyDescent="0.2">
      <c r="E1006" s="26"/>
      <c r="R1006" s="18"/>
      <c r="S1006" s="18"/>
      <c r="T1006" s="18"/>
      <c r="U1006" s="18"/>
    </row>
    <row r="1007" spans="5:21" s="13" customFormat="1" x14ac:dyDescent="0.2">
      <c r="E1007" s="26"/>
      <c r="R1007" s="18"/>
      <c r="S1007" s="18"/>
      <c r="T1007" s="18"/>
      <c r="U1007" s="18"/>
    </row>
    <row r="1008" spans="5:21" s="13" customFormat="1" x14ac:dyDescent="0.2">
      <c r="E1008" s="26"/>
      <c r="R1008" s="18"/>
      <c r="S1008" s="18"/>
      <c r="T1008" s="18"/>
      <c r="U1008" s="18"/>
    </row>
    <row r="1009" spans="5:21" s="13" customFormat="1" x14ac:dyDescent="0.2">
      <c r="E1009" s="26"/>
      <c r="R1009" s="18"/>
      <c r="S1009" s="18"/>
      <c r="T1009" s="18"/>
      <c r="U1009" s="18"/>
    </row>
    <row r="1010" spans="5:21" s="13" customFormat="1" x14ac:dyDescent="0.2">
      <c r="E1010" s="26"/>
      <c r="R1010" s="18"/>
      <c r="S1010" s="18"/>
      <c r="T1010" s="18"/>
      <c r="U1010" s="18"/>
    </row>
    <row r="1011" spans="5:21" s="13" customFormat="1" x14ac:dyDescent="0.2">
      <c r="E1011" s="26"/>
      <c r="R1011" s="18"/>
      <c r="S1011" s="18"/>
      <c r="T1011" s="18"/>
      <c r="U1011" s="18"/>
    </row>
    <row r="1012" spans="5:21" s="13" customFormat="1" x14ac:dyDescent="0.2">
      <c r="E1012" s="26"/>
      <c r="R1012" s="18"/>
      <c r="S1012" s="18"/>
      <c r="T1012" s="18"/>
      <c r="U1012" s="18"/>
    </row>
    <row r="1013" spans="5:21" s="13" customFormat="1" x14ac:dyDescent="0.2">
      <c r="E1013" s="26"/>
      <c r="R1013" s="18"/>
      <c r="S1013" s="18"/>
      <c r="T1013" s="18"/>
      <c r="U1013" s="18"/>
    </row>
    <row r="1014" spans="5:21" s="13" customFormat="1" x14ac:dyDescent="0.2">
      <c r="E1014" s="26"/>
      <c r="R1014" s="18"/>
      <c r="S1014" s="18"/>
      <c r="T1014" s="18"/>
      <c r="U1014" s="18"/>
    </row>
    <row r="1015" spans="5:21" s="13" customFormat="1" x14ac:dyDescent="0.2">
      <c r="E1015" s="26"/>
      <c r="R1015" s="18"/>
      <c r="S1015" s="18"/>
      <c r="T1015" s="18"/>
      <c r="U1015" s="18"/>
    </row>
    <row r="1016" spans="5:21" s="13" customFormat="1" x14ac:dyDescent="0.2">
      <c r="E1016" s="26"/>
      <c r="R1016" s="18"/>
      <c r="S1016" s="18"/>
      <c r="T1016" s="18"/>
      <c r="U1016" s="18"/>
    </row>
    <row r="1017" spans="5:21" s="13" customFormat="1" x14ac:dyDescent="0.2">
      <c r="E1017" s="26"/>
      <c r="R1017" s="18"/>
      <c r="S1017" s="18"/>
      <c r="T1017" s="18"/>
      <c r="U1017" s="18"/>
    </row>
    <row r="1018" spans="5:21" s="13" customFormat="1" x14ac:dyDescent="0.2">
      <c r="E1018" s="26"/>
      <c r="R1018" s="18"/>
      <c r="S1018" s="18"/>
      <c r="T1018" s="18"/>
      <c r="U1018" s="18"/>
    </row>
    <row r="1019" spans="5:21" s="13" customFormat="1" x14ac:dyDescent="0.2">
      <c r="E1019" s="26"/>
      <c r="R1019" s="18"/>
      <c r="S1019" s="18"/>
      <c r="T1019" s="18"/>
      <c r="U1019" s="18"/>
    </row>
    <row r="1020" spans="5:21" s="13" customFormat="1" x14ac:dyDescent="0.2">
      <c r="E1020" s="26"/>
      <c r="R1020" s="18"/>
      <c r="S1020" s="18"/>
      <c r="T1020" s="18"/>
      <c r="U1020" s="18"/>
    </row>
    <row r="1021" spans="5:21" s="13" customFormat="1" x14ac:dyDescent="0.2">
      <c r="E1021" s="26"/>
      <c r="R1021" s="18"/>
      <c r="S1021" s="18"/>
      <c r="T1021" s="18"/>
      <c r="U1021" s="18"/>
    </row>
    <row r="1022" spans="5:21" s="13" customFormat="1" x14ac:dyDescent="0.2">
      <c r="E1022" s="26"/>
      <c r="R1022" s="18"/>
      <c r="S1022" s="18"/>
      <c r="T1022" s="18"/>
      <c r="U1022" s="18"/>
    </row>
    <row r="1023" spans="5:21" s="13" customFormat="1" x14ac:dyDescent="0.2">
      <c r="E1023" s="26"/>
      <c r="R1023" s="18"/>
      <c r="S1023" s="18"/>
      <c r="T1023" s="18"/>
      <c r="U1023" s="18"/>
    </row>
    <row r="1024" spans="5:21" s="13" customFormat="1" x14ac:dyDescent="0.2">
      <c r="E1024" s="26"/>
      <c r="R1024" s="18"/>
      <c r="S1024" s="18"/>
      <c r="T1024" s="18"/>
      <c r="U1024" s="18"/>
    </row>
    <row r="1025" spans="5:21" s="13" customFormat="1" x14ac:dyDescent="0.2">
      <c r="E1025" s="26"/>
      <c r="R1025" s="18"/>
      <c r="S1025" s="18"/>
      <c r="T1025" s="18"/>
      <c r="U1025" s="18"/>
    </row>
    <row r="1026" spans="5:21" s="13" customFormat="1" x14ac:dyDescent="0.2">
      <c r="E1026" s="26"/>
      <c r="R1026" s="18"/>
      <c r="S1026" s="18"/>
      <c r="T1026" s="18"/>
      <c r="U1026" s="18"/>
    </row>
    <row r="1027" spans="5:21" s="13" customFormat="1" x14ac:dyDescent="0.2">
      <c r="E1027" s="26"/>
      <c r="R1027" s="18"/>
      <c r="S1027" s="18"/>
      <c r="T1027" s="18"/>
      <c r="U1027" s="18"/>
    </row>
    <row r="1028" spans="5:21" s="13" customFormat="1" x14ac:dyDescent="0.2">
      <c r="E1028" s="26"/>
      <c r="R1028" s="18"/>
      <c r="S1028" s="18"/>
      <c r="T1028" s="18"/>
      <c r="U1028" s="18"/>
    </row>
    <row r="1029" spans="5:21" s="13" customFormat="1" x14ac:dyDescent="0.2">
      <c r="E1029" s="26"/>
      <c r="R1029" s="18"/>
      <c r="S1029" s="18"/>
      <c r="T1029" s="18"/>
      <c r="U1029" s="18"/>
    </row>
    <row r="1030" spans="5:21" s="13" customFormat="1" x14ac:dyDescent="0.2">
      <c r="E1030" s="26"/>
      <c r="R1030" s="18"/>
      <c r="S1030" s="18"/>
      <c r="T1030" s="18"/>
      <c r="U1030" s="18"/>
    </row>
    <row r="1031" spans="5:21" s="13" customFormat="1" x14ac:dyDescent="0.2">
      <c r="E1031" s="26"/>
      <c r="R1031" s="18"/>
      <c r="S1031" s="18"/>
      <c r="T1031" s="18"/>
      <c r="U1031" s="18"/>
    </row>
    <row r="1032" spans="5:21" s="13" customFormat="1" x14ac:dyDescent="0.2">
      <c r="E1032" s="26"/>
      <c r="R1032" s="18"/>
      <c r="S1032" s="18"/>
      <c r="T1032" s="18"/>
      <c r="U1032" s="18"/>
    </row>
    <row r="1033" spans="5:21" s="13" customFormat="1" x14ac:dyDescent="0.2">
      <c r="E1033" s="26"/>
      <c r="R1033" s="18"/>
      <c r="S1033" s="18"/>
      <c r="T1033" s="18"/>
      <c r="U1033" s="18"/>
    </row>
    <row r="1034" spans="5:21" s="13" customFormat="1" x14ac:dyDescent="0.2">
      <c r="E1034" s="26"/>
      <c r="R1034" s="18"/>
      <c r="S1034" s="18"/>
      <c r="T1034" s="18"/>
      <c r="U1034" s="18"/>
    </row>
    <row r="1035" spans="5:21" s="13" customFormat="1" x14ac:dyDescent="0.2">
      <c r="E1035" s="26"/>
      <c r="R1035" s="18"/>
      <c r="S1035" s="18"/>
      <c r="T1035" s="18"/>
      <c r="U1035" s="18"/>
    </row>
    <row r="1036" spans="5:21" s="13" customFormat="1" x14ac:dyDescent="0.2">
      <c r="E1036" s="26"/>
      <c r="R1036" s="18"/>
      <c r="S1036" s="18"/>
      <c r="T1036" s="18"/>
      <c r="U1036" s="18"/>
    </row>
    <row r="1037" spans="5:21" s="13" customFormat="1" x14ac:dyDescent="0.2">
      <c r="E1037" s="26"/>
      <c r="R1037" s="18"/>
      <c r="S1037" s="18"/>
      <c r="T1037" s="18"/>
      <c r="U1037" s="18"/>
    </row>
    <row r="1038" spans="5:21" s="13" customFormat="1" x14ac:dyDescent="0.2">
      <c r="E1038" s="26"/>
      <c r="R1038" s="18"/>
      <c r="S1038" s="18"/>
      <c r="T1038" s="18"/>
      <c r="U1038" s="18"/>
    </row>
    <row r="1039" spans="5:21" s="13" customFormat="1" x14ac:dyDescent="0.2">
      <c r="E1039" s="26"/>
      <c r="R1039" s="18"/>
      <c r="S1039" s="18"/>
      <c r="T1039" s="18"/>
      <c r="U1039" s="18"/>
    </row>
    <row r="1040" spans="5:21" s="13" customFormat="1" x14ac:dyDescent="0.2">
      <c r="E1040" s="26"/>
      <c r="R1040" s="18"/>
      <c r="S1040" s="18"/>
      <c r="T1040" s="18"/>
      <c r="U1040" s="18"/>
    </row>
    <row r="1041" spans="5:21" s="13" customFormat="1" x14ac:dyDescent="0.2">
      <c r="E1041" s="26"/>
      <c r="R1041" s="18"/>
      <c r="S1041" s="18"/>
      <c r="T1041" s="18"/>
      <c r="U1041" s="18"/>
    </row>
    <row r="1042" spans="5:21" s="13" customFormat="1" x14ac:dyDescent="0.2">
      <c r="E1042" s="26"/>
      <c r="R1042" s="18"/>
      <c r="S1042" s="18"/>
      <c r="T1042" s="18"/>
      <c r="U1042" s="18"/>
    </row>
    <row r="1043" spans="5:21" s="13" customFormat="1" x14ac:dyDescent="0.2">
      <c r="E1043" s="26"/>
      <c r="R1043" s="18"/>
      <c r="S1043" s="18"/>
      <c r="T1043" s="18"/>
      <c r="U1043" s="18"/>
    </row>
    <row r="1044" spans="5:21" s="13" customFormat="1" x14ac:dyDescent="0.2">
      <c r="E1044" s="26"/>
      <c r="R1044" s="18"/>
      <c r="S1044" s="18"/>
      <c r="T1044" s="18"/>
      <c r="U1044" s="18"/>
    </row>
    <row r="1045" spans="5:21" s="13" customFormat="1" x14ac:dyDescent="0.2">
      <c r="E1045" s="26"/>
      <c r="R1045" s="18"/>
      <c r="S1045" s="18"/>
      <c r="T1045" s="18"/>
      <c r="U1045" s="18"/>
    </row>
    <row r="1046" spans="5:21" s="13" customFormat="1" x14ac:dyDescent="0.2">
      <c r="E1046" s="26"/>
      <c r="R1046" s="18"/>
      <c r="S1046" s="18"/>
      <c r="T1046" s="18"/>
      <c r="U1046" s="18"/>
    </row>
    <row r="1047" spans="5:21" s="13" customFormat="1" x14ac:dyDescent="0.2">
      <c r="E1047" s="26"/>
      <c r="R1047" s="18"/>
      <c r="S1047" s="18"/>
      <c r="T1047" s="18"/>
      <c r="U1047" s="18"/>
    </row>
    <row r="1048" spans="5:21" s="13" customFormat="1" x14ac:dyDescent="0.2">
      <c r="E1048" s="26"/>
      <c r="R1048" s="18"/>
      <c r="S1048" s="18"/>
      <c r="T1048" s="18"/>
      <c r="U1048" s="18"/>
    </row>
    <row r="1049" spans="5:21" s="13" customFormat="1" x14ac:dyDescent="0.2">
      <c r="E1049" s="26"/>
      <c r="R1049" s="18"/>
      <c r="S1049" s="18"/>
      <c r="T1049" s="18"/>
      <c r="U1049" s="18"/>
    </row>
    <row r="1050" spans="5:21" s="13" customFormat="1" x14ac:dyDescent="0.2">
      <c r="E1050" s="26"/>
      <c r="R1050" s="18"/>
      <c r="S1050" s="18"/>
      <c r="T1050" s="18"/>
      <c r="U1050" s="18"/>
    </row>
    <row r="1051" spans="5:21" s="13" customFormat="1" x14ac:dyDescent="0.2">
      <c r="E1051" s="26"/>
      <c r="R1051" s="18"/>
      <c r="S1051" s="18"/>
      <c r="T1051" s="18"/>
      <c r="U1051" s="18"/>
    </row>
    <row r="1052" spans="5:21" s="13" customFormat="1" x14ac:dyDescent="0.2">
      <c r="E1052" s="26"/>
      <c r="R1052" s="18"/>
      <c r="S1052" s="18"/>
      <c r="T1052" s="18"/>
      <c r="U1052" s="18"/>
    </row>
    <row r="1053" spans="5:21" s="13" customFormat="1" x14ac:dyDescent="0.2">
      <c r="E1053" s="26"/>
      <c r="R1053" s="18"/>
      <c r="S1053" s="18"/>
      <c r="T1053" s="18"/>
      <c r="U1053" s="18"/>
    </row>
    <row r="1054" spans="5:21" s="13" customFormat="1" x14ac:dyDescent="0.2">
      <c r="E1054" s="26"/>
      <c r="R1054" s="18"/>
      <c r="S1054" s="18"/>
      <c r="T1054" s="18"/>
      <c r="U1054" s="18"/>
    </row>
    <row r="1055" spans="5:21" s="13" customFormat="1" x14ac:dyDescent="0.2">
      <c r="E1055" s="26"/>
      <c r="R1055" s="18"/>
      <c r="S1055" s="18"/>
      <c r="T1055" s="18"/>
      <c r="U1055" s="18"/>
    </row>
    <row r="1056" spans="5:21" s="13" customFormat="1" x14ac:dyDescent="0.2">
      <c r="E1056" s="26"/>
      <c r="R1056" s="18"/>
      <c r="S1056" s="18"/>
      <c r="T1056" s="18"/>
      <c r="U1056" s="18"/>
    </row>
    <row r="1057" spans="5:21" s="13" customFormat="1" x14ac:dyDescent="0.2">
      <c r="E1057" s="26"/>
      <c r="R1057" s="18"/>
      <c r="S1057" s="18"/>
      <c r="T1057" s="18"/>
      <c r="U1057" s="18"/>
    </row>
    <row r="1058" spans="5:21" s="13" customFormat="1" x14ac:dyDescent="0.2">
      <c r="E1058" s="26"/>
      <c r="R1058" s="18"/>
      <c r="S1058" s="18"/>
      <c r="T1058" s="18"/>
      <c r="U1058" s="18"/>
    </row>
    <row r="1059" spans="5:21" s="13" customFormat="1" x14ac:dyDescent="0.2">
      <c r="E1059" s="26"/>
      <c r="R1059" s="18"/>
      <c r="S1059" s="18"/>
      <c r="T1059" s="18"/>
      <c r="U1059" s="18"/>
    </row>
    <row r="1060" spans="5:21" s="13" customFormat="1" x14ac:dyDescent="0.2">
      <c r="E1060" s="26"/>
      <c r="R1060" s="18"/>
      <c r="S1060" s="18"/>
      <c r="T1060" s="18"/>
      <c r="U1060" s="18"/>
    </row>
    <row r="1061" spans="5:21" s="13" customFormat="1" x14ac:dyDescent="0.2">
      <c r="E1061" s="26"/>
      <c r="R1061" s="18"/>
      <c r="S1061" s="18"/>
      <c r="T1061" s="18"/>
      <c r="U1061" s="18"/>
    </row>
    <row r="1062" spans="5:21" s="13" customFormat="1" x14ac:dyDescent="0.2">
      <c r="E1062" s="26"/>
      <c r="R1062" s="18"/>
      <c r="S1062" s="18"/>
      <c r="T1062" s="18"/>
      <c r="U1062" s="18"/>
    </row>
    <row r="1063" spans="5:21" s="13" customFormat="1" x14ac:dyDescent="0.2">
      <c r="E1063" s="26"/>
      <c r="R1063" s="18"/>
      <c r="S1063" s="18"/>
      <c r="T1063" s="18"/>
      <c r="U1063" s="18"/>
    </row>
    <row r="1064" spans="5:21" s="13" customFormat="1" x14ac:dyDescent="0.2">
      <c r="E1064" s="26"/>
      <c r="R1064" s="18"/>
      <c r="S1064" s="18"/>
      <c r="T1064" s="18"/>
      <c r="U1064" s="18"/>
    </row>
    <row r="1065" spans="5:21" s="13" customFormat="1" x14ac:dyDescent="0.2">
      <c r="E1065" s="26"/>
      <c r="R1065" s="18"/>
      <c r="S1065" s="18"/>
      <c r="T1065" s="18"/>
      <c r="U1065" s="18"/>
    </row>
    <row r="1066" spans="5:21" s="13" customFormat="1" x14ac:dyDescent="0.2">
      <c r="E1066" s="26"/>
      <c r="R1066" s="18"/>
      <c r="S1066" s="18"/>
      <c r="T1066" s="18"/>
      <c r="U1066" s="18"/>
    </row>
    <row r="1067" spans="5:21" s="13" customFormat="1" x14ac:dyDescent="0.2">
      <c r="E1067" s="26"/>
      <c r="R1067" s="18"/>
      <c r="S1067" s="18"/>
      <c r="T1067" s="18"/>
      <c r="U1067" s="18"/>
    </row>
    <row r="1068" spans="5:21" s="13" customFormat="1" x14ac:dyDescent="0.2">
      <c r="E1068" s="26"/>
      <c r="R1068" s="18"/>
      <c r="S1068" s="18"/>
      <c r="T1068" s="18"/>
      <c r="U1068" s="18"/>
    </row>
    <row r="1069" spans="5:21" s="13" customFormat="1" x14ac:dyDescent="0.2">
      <c r="E1069" s="26"/>
      <c r="R1069" s="18"/>
      <c r="S1069" s="18"/>
      <c r="T1069" s="18"/>
      <c r="U1069" s="18"/>
    </row>
    <row r="1070" spans="5:21" s="13" customFormat="1" x14ac:dyDescent="0.2">
      <c r="E1070" s="26"/>
      <c r="R1070" s="18"/>
      <c r="S1070" s="18"/>
      <c r="T1070" s="18"/>
      <c r="U1070" s="18"/>
    </row>
    <row r="1071" spans="5:21" s="13" customFormat="1" x14ac:dyDescent="0.2">
      <c r="E1071" s="26"/>
      <c r="R1071" s="18"/>
      <c r="S1071" s="18"/>
      <c r="T1071" s="18"/>
      <c r="U1071" s="18"/>
    </row>
    <row r="1072" spans="5:21" s="13" customFormat="1" x14ac:dyDescent="0.2">
      <c r="E1072" s="26"/>
      <c r="R1072" s="18"/>
      <c r="S1072" s="18"/>
      <c r="T1072" s="18"/>
      <c r="U1072" s="18"/>
    </row>
    <row r="1073" spans="5:21" s="13" customFormat="1" x14ac:dyDescent="0.2">
      <c r="E1073" s="26"/>
      <c r="R1073" s="18"/>
      <c r="S1073" s="18"/>
      <c r="T1073" s="18"/>
      <c r="U1073" s="18"/>
    </row>
    <row r="1074" spans="5:21" s="13" customFormat="1" x14ac:dyDescent="0.2">
      <c r="E1074" s="26"/>
      <c r="R1074" s="18"/>
      <c r="S1074" s="18"/>
      <c r="T1074" s="18"/>
      <c r="U1074" s="18"/>
    </row>
    <row r="1075" spans="5:21" s="13" customFormat="1" x14ac:dyDescent="0.2">
      <c r="E1075" s="26"/>
      <c r="R1075" s="18"/>
      <c r="S1075" s="18"/>
      <c r="T1075" s="18"/>
      <c r="U1075" s="18"/>
    </row>
    <row r="1076" spans="5:21" s="13" customFormat="1" x14ac:dyDescent="0.2">
      <c r="E1076" s="26"/>
      <c r="R1076" s="18"/>
      <c r="S1076" s="18"/>
      <c r="T1076" s="18"/>
      <c r="U1076" s="18"/>
    </row>
    <row r="1077" spans="5:21" s="13" customFormat="1" x14ac:dyDescent="0.2">
      <c r="E1077" s="26"/>
      <c r="R1077" s="18"/>
      <c r="S1077" s="18"/>
      <c r="T1077" s="18"/>
      <c r="U1077" s="18"/>
    </row>
    <row r="1078" spans="5:21" s="13" customFormat="1" x14ac:dyDescent="0.2">
      <c r="E1078" s="26"/>
      <c r="R1078" s="18"/>
      <c r="S1078" s="18"/>
      <c r="T1078" s="18"/>
      <c r="U1078" s="18"/>
    </row>
    <row r="1079" spans="5:21" s="13" customFormat="1" x14ac:dyDescent="0.2">
      <c r="E1079" s="26"/>
      <c r="R1079" s="18"/>
      <c r="S1079" s="18"/>
      <c r="T1079" s="18"/>
      <c r="U1079" s="18"/>
    </row>
    <row r="1080" spans="5:21" s="13" customFormat="1" x14ac:dyDescent="0.2">
      <c r="E1080" s="26"/>
      <c r="R1080" s="18"/>
      <c r="S1080" s="18"/>
      <c r="T1080" s="18"/>
      <c r="U1080" s="18"/>
    </row>
    <row r="1081" spans="5:21" s="13" customFormat="1" x14ac:dyDescent="0.2">
      <c r="E1081" s="26"/>
      <c r="R1081" s="18"/>
      <c r="S1081" s="18"/>
      <c r="T1081" s="18"/>
      <c r="U1081" s="18"/>
    </row>
    <row r="1082" spans="5:21" s="13" customFormat="1" x14ac:dyDescent="0.2">
      <c r="E1082" s="26"/>
      <c r="R1082" s="18"/>
      <c r="S1082" s="18"/>
      <c r="T1082" s="18"/>
      <c r="U1082" s="18"/>
    </row>
    <row r="1083" spans="5:21" s="13" customFormat="1" x14ac:dyDescent="0.2">
      <c r="E1083" s="26"/>
      <c r="R1083" s="18"/>
      <c r="S1083" s="18"/>
      <c r="T1083" s="18"/>
      <c r="U1083" s="18"/>
    </row>
    <row r="1084" spans="5:21" s="13" customFormat="1" x14ac:dyDescent="0.2">
      <c r="E1084" s="26"/>
      <c r="R1084" s="18"/>
      <c r="S1084" s="18"/>
      <c r="T1084" s="18"/>
      <c r="U1084" s="18"/>
    </row>
    <row r="1085" spans="5:21" s="13" customFormat="1" x14ac:dyDescent="0.2">
      <c r="E1085" s="26"/>
      <c r="R1085" s="18"/>
      <c r="S1085" s="18"/>
      <c r="T1085" s="18"/>
      <c r="U1085" s="18"/>
    </row>
    <row r="1086" spans="5:21" s="13" customFormat="1" x14ac:dyDescent="0.2">
      <c r="E1086" s="26"/>
      <c r="R1086" s="18"/>
      <c r="S1086" s="18"/>
      <c r="T1086" s="18"/>
      <c r="U1086" s="18"/>
    </row>
    <row r="1087" spans="5:21" s="13" customFormat="1" x14ac:dyDescent="0.2">
      <c r="E1087" s="26"/>
      <c r="R1087" s="18"/>
      <c r="S1087" s="18"/>
      <c r="T1087" s="18"/>
      <c r="U1087" s="18"/>
    </row>
    <row r="1088" spans="5:21" s="13" customFormat="1" x14ac:dyDescent="0.2">
      <c r="E1088" s="26"/>
      <c r="R1088" s="18"/>
      <c r="S1088" s="18"/>
      <c r="T1088" s="18"/>
      <c r="U1088" s="18"/>
    </row>
    <row r="1089" spans="5:21" s="13" customFormat="1" x14ac:dyDescent="0.2">
      <c r="E1089" s="26"/>
      <c r="R1089" s="18"/>
      <c r="S1089" s="18"/>
      <c r="T1089" s="18"/>
      <c r="U1089" s="18"/>
    </row>
    <row r="1090" spans="5:21" s="13" customFormat="1" x14ac:dyDescent="0.2">
      <c r="E1090" s="26"/>
      <c r="R1090" s="18"/>
      <c r="S1090" s="18"/>
      <c r="T1090" s="18"/>
      <c r="U1090" s="18"/>
    </row>
    <row r="1091" spans="5:21" s="13" customFormat="1" x14ac:dyDescent="0.2">
      <c r="E1091" s="26"/>
      <c r="R1091" s="18"/>
      <c r="S1091" s="18"/>
      <c r="T1091" s="18"/>
      <c r="U1091" s="18"/>
    </row>
    <row r="1092" spans="5:21" s="13" customFormat="1" x14ac:dyDescent="0.2">
      <c r="E1092" s="26"/>
      <c r="R1092" s="18"/>
      <c r="S1092" s="18"/>
      <c r="T1092" s="18"/>
      <c r="U1092" s="18"/>
    </row>
    <row r="1093" spans="5:21" s="13" customFormat="1" x14ac:dyDescent="0.2">
      <c r="E1093" s="26"/>
      <c r="R1093" s="18"/>
      <c r="S1093" s="18"/>
      <c r="T1093" s="18"/>
      <c r="U1093" s="18"/>
    </row>
    <row r="1094" spans="5:21" s="13" customFormat="1" x14ac:dyDescent="0.2">
      <c r="E1094" s="26"/>
      <c r="R1094" s="18"/>
      <c r="S1094" s="18"/>
      <c r="T1094" s="18"/>
      <c r="U1094" s="18"/>
    </row>
    <row r="1095" spans="5:21" s="13" customFormat="1" x14ac:dyDescent="0.2">
      <c r="E1095" s="26"/>
      <c r="R1095" s="18"/>
      <c r="S1095" s="18"/>
      <c r="T1095" s="18"/>
      <c r="U1095" s="18"/>
    </row>
    <row r="1096" spans="5:21" s="13" customFormat="1" x14ac:dyDescent="0.2">
      <c r="E1096" s="26"/>
      <c r="R1096" s="18"/>
      <c r="S1096" s="18"/>
      <c r="T1096" s="18"/>
      <c r="U1096" s="18"/>
    </row>
    <row r="1097" spans="5:21" s="13" customFormat="1" x14ac:dyDescent="0.2">
      <c r="E1097" s="26"/>
      <c r="R1097" s="18"/>
      <c r="S1097" s="18"/>
      <c r="T1097" s="18"/>
      <c r="U1097" s="18"/>
    </row>
    <row r="1098" spans="5:21" s="13" customFormat="1" x14ac:dyDescent="0.2">
      <c r="E1098" s="26"/>
      <c r="R1098" s="18"/>
      <c r="S1098" s="18"/>
      <c r="T1098" s="18"/>
      <c r="U1098" s="18"/>
    </row>
    <row r="1099" spans="5:21" s="13" customFormat="1" x14ac:dyDescent="0.2">
      <c r="E1099" s="26"/>
      <c r="R1099" s="18"/>
      <c r="S1099" s="18"/>
      <c r="T1099" s="18"/>
      <c r="U1099" s="18"/>
    </row>
    <row r="1100" spans="5:21" s="13" customFormat="1" x14ac:dyDescent="0.2">
      <c r="E1100" s="26"/>
      <c r="R1100" s="18"/>
      <c r="S1100" s="18"/>
      <c r="T1100" s="18"/>
      <c r="U1100" s="18"/>
    </row>
    <row r="1101" spans="5:21" s="13" customFormat="1" x14ac:dyDescent="0.2">
      <c r="E1101" s="26"/>
      <c r="R1101" s="18"/>
      <c r="S1101" s="18"/>
      <c r="T1101" s="18"/>
      <c r="U1101" s="18"/>
    </row>
    <row r="1102" spans="5:21" s="13" customFormat="1" x14ac:dyDescent="0.2">
      <c r="E1102" s="26"/>
      <c r="R1102" s="18"/>
      <c r="S1102" s="18"/>
      <c r="T1102" s="18"/>
      <c r="U1102" s="18"/>
    </row>
    <row r="1103" spans="5:21" s="13" customFormat="1" x14ac:dyDescent="0.2">
      <c r="E1103" s="26"/>
      <c r="R1103" s="18"/>
      <c r="S1103" s="18"/>
      <c r="T1103" s="18"/>
      <c r="U1103" s="18"/>
    </row>
    <row r="1104" spans="5:21" s="13" customFormat="1" x14ac:dyDescent="0.2">
      <c r="E1104" s="26"/>
      <c r="R1104" s="18"/>
      <c r="S1104" s="18"/>
      <c r="T1104" s="18"/>
      <c r="U1104" s="18"/>
    </row>
    <row r="1105" spans="5:21" s="13" customFormat="1" x14ac:dyDescent="0.2">
      <c r="E1105" s="26"/>
      <c r="R1105" s="18"/>
      <c r="S1105" s="18"/>
      <c r="T1105" s="18"/>
      <c r="U1105" s="18"/>
    </row>
    <row r="1106" spans="5:21" s="13" customFormat="1" x14ac:dyDescent="0.2">
      <c r="E1106" s="26"/>
      <c r="R1106" s="18"/>
      <c r="S1106" s="18"/>
      <c r="T1106" s="18"/>
      <c r="U1106" s="18"/>
    </row>
    <row r="1107" spans="5:21" s="13" customFormat="1" x14ac:dyDescent="0.2">
      <c r="E1107" s="26"/>
      <c r="R1107" s="18"/>
      <c r="S1107" s="18"/>
      <c r="T1107" s="18"/>
      <c r="U1107" s="18"/>
    </row>
    <row r="1108" spans="5:21" s="13" customFormat="1" x14ac:dyDescent="0.2">
      <c r="E1108" s="26"/>
      <c r="R1108" s="18"/>
      <c r="S1108" s="18"/>
      <c r="T1108" s="18"/>
      <c r="U1108" s="18"/>
    </row>
    <row r="1109" spans="5:21" s="13" customFormat="1" x14ac:dyDescent="0.2">
      <c r="E1109" s="26"/>
      <c r="R1109" s="18"/>
      <c r="S1109" s="18"/>
      <c r="T1109" s="18"/>
      <c r="U1109" s="18"/>
    </row>
    <row r="1110" spans="5:21" s="13" customFormat="1" x14ac:dyDescent="0.2">
      <c r="E1110" s="26"/>
      <c r="R1110" s="18"/>
      <c r="S1110" s="18"/>
      <c r="T1110" s="18"/>
      <c r="U1110" s="18"/>
    </row>
    <row r="1111" spans="5:21" s="13" customFormat="1" x14ac:dyDescent="0.2">
      <c r="E1111" s="26"/>
      <c r="R1111" s="18"/>
      <c r="S1111" s="18"/>
      <c r="T1111" s="18"/>
      <c r="U1111" s="18"/>
    </row>
    <row r="1112" spans="5:21" s="13" customFormat="1" x14ac:dyDescent="0.2">
      <c r="E1112" s="26"/>
      <c r="R1112" s="18"/>
      <c r="S1112" s="18"/>
      <c r="T1112" s="18"/>
      <c r="U1112" s="18"/>
    </row>
    <row r="1113" spans="5:21" s="13" customFormat="1" x14ac:dyDescent="0.2">
      <c r="E1113" s="26"/>
      <c r="R1113" s="18"/>
      <c r="S1113" s="18"/>
      <c r="T1113" s="18"/>
      <c r="U1113" s="18"/>
    </row>
    <row r="1114" spans="5:21" s="13" customFormat="1" x14ac:dyDescent="0.2">
      <c r="E1114" s="26"/>
      <c r="R1114" s="18"/>
      <c r="S1114" s="18"/>
      <c r="T1114" s="18"/>
      <c r="U1114" s="18"/>
    </row>
    <row r="1115" spans="5:21" s="13" customFormat="1" x14ac:dyDescent="0.2">
      <c r="E1115" s="26"/>
      <c r="R1115" s="18"/>
      <c r="S1115" s="18"/>
      <c r="T1115" s="18"/>
      <c r="U1115" s="18"/>
    </row>
    <row r="1116" spans="5:21" s="13" customFormat="1" x14ac:dyDescent="0.2">
      <c r="E1116" s="26"/>
      <c r="R1116" s="18"/>
      <c r="S1116" s="18"/>
      <c r="T1116" s="18"/>
      <c r="U1116" s="18"/>
    </row>
    <row r="1117" spans="5:21" s="13" customFormat="1" x14ac:dyDescent="0.2">
      <c r="E1117" s="26"/>
      <c r="R1117" s="18"/>
      <c r="S1117" s="18"/>
      <c r="T1117" s="18"/>
      <c r="U1117" s="18"/>
    </row>
    <row r="1118" spans="5:21" s="13" customFormat="1" x14ac:dyDescent="0.2">
      <c r="E1118" s="26"/>
      <c r="R1118" s="18"/>
      <c r="S1118" s="18"/>
      <c r="T1118" s="18"/>
      <c r="U1118" s="18"/>
    </row>
    <row r="1119" spans="5:21" s="13" customFormat="1" x14ac:dyDescent="0.2">
      <c r="E1119" s="26"/>
      <c r="R1119" s="18"/>
      <c r="S1119" s="18"/>
      <c r="T1119" s="18"/>
      <c r="U1119" s="18"/>
    </row>
    <row r="1120" spans="5:21" s="13" customFormat="1" x14ac:dyDescent="0.2">
      <c r="E1120" s="26"/>
      <c r="R1120" s="18"/>
      <c r="S1120" s="18"/>
      <c r="T1120" s="18"/>
      <c r="U1120" s="18"/>
    </row>
    <row r="1121" spans="5:21" s="13" customFormat="1" x14ac:dyDescent="0.2">
      <c r="E1121" s="26"/>
      <c r="R1121" s="18"/>
      <c r="S1121" s="18"/>
      <c r="T1121" s="18"/>
      <c r="U1121" s="18"/>
    </row>
    <row r="1122" spans="5:21" s="13" customFormat="1" x14ac:dyDescent="0.2">
      <c r="E1122" s="26"/>
      <c r="R1122" s="18"/>
      <c r="S1122" s="18"/>
      <c r="T1122" s="18"/>
      <c r="U1122" s="18"/>
    </row>
    <row r="1123" spans="5:21" s="13" customFormat="1" x14ac:dyDescent="0.2">
      <c r="E1123" s="26"/>
      <c r="R1123" s="18"/>
      <c r="S1123" s="18"/>
      <c r="T1123" s="18"/>
      <c r="U1123" s="18"/>
    </row>
    <row r="1124" spans="5:21" s="13" customFormat="1" x14ac:dyDescent="0.2">
      <c r="E1124" s="26"/>
      <c r="R1124" s="18"/>
      <c r="S1124" s="18"/>
      <c r="T1124" s="18"/>
      <c r="U1124" s="18"/>
    </row>
    <row r="1125" spans="5:21" s="13" customFormat="1" x14ac:dyDescent="0.2">
      <c r="E1125" s="26"/>
      <c r="R1125" s="18"/>
      <c r="S1125" s="18"/>
      <c r="T1125" s="18"/>
      <c r="U1125" s="18"/>
    </row>
    <row r="1126" spans="5:21" s="13" customFormat="1" x14ac:dyDescent="0.2">
      <c r="E1126" s="26"/>
      <c r="R1126" s="18"/>
      <c r="S1126" s="18"/>
      <c r="T1126" s="18"/>
      <c r="U1126" s="18"/>
    </row>
    <row r="1127" spans="5:21" s="13" customFormat="1" x14ac:dyDescent="0.2">
      <c r="E1127" s="26"/>
      <c r="R1127" s="18"/>
      <c r="S1127" s="18"/>
      <c r="T1127" s="18"/>
      <c r="U1127" s="18"/>
    </row>
    <row r="1128" spans="5:21" s="13" customFormat="1" x14ac:dyDescent="0.2">
      <c r="E1128" s="26"/>
      <c r="R1128" s="18"/>
      <c r="S1128" s="18"/>
      <c r="T1128" s="18"/>
      <c r="U1128" s="18"/>
    </row>
    <row r="1129" spans="5:21" s="13" customFormat="1" x14ac:dyDescent="0.2">
      <c r="E1129" s="26"/>
      <c r="R1129" s="18"/>
      <c r="S1129" s="18"/>
      <c r="T1129" s="18"/>
      <c r="U1129" s="18"/>
    </row>
    <row r="1130" spans="5:21" s="13" customFormat="1" x14ac:dyDescent="0.2">
      <c r="E1130" s="26"/>
      <c r="R1130" s="18"/>
      <c r="S1130" s="18"/>
      <c r="T1130" s="18"/>
      <c r="U1130" s="18"/>
    </row>
    <row r="1131" spans="5:21" s="13" customFormat="1" x14ac:dyDescent="0.2">
      <c r="E1131" s="26"/>
      <c r="R1131" s="18"/>
      <c r="S1131" s="18"/>
      <c r="T1131" s="18"/>
      <c r="U1131" s="18"/>
    </row>
    <row r="1132" spans="5:21" s="13" customFormat="1" x14ac:dyDescent="0.2">
      <c r="E1132" s="26"/>
      <c r="R1132" s="18"/>
      <c r="S1132" s="18"/>
      <c r="T1132" s="18"/>
      <c r="U1132" s="18"/>
    </row>
    <row r="1133" spans="5:21" s="13" customFormat="1" x14ac:dyDescent="0.2">
      <c r="E1133" s="26"/>
      <c r="R1133" s="18"/>
      <c r="S1133" s="18"/>
      <c r="T1133" s="18"/>
      <c r="U1133" s="18"/>
    </row>
    <row r="1134" spans="5:21" s="13" customFormat="1" x14ac:dyDescent="0.2">
      <c r="E1134" s="26"/>
      <c r="R1134" s="18"/>
      <c r="S1134" s="18"/>
      <c r="T1134" s="18"/>
      <c r="U1134" s="18"/>
    </row>
    <row r="1135" spans="5:21" s="13" customFormat="1" x14ac:dyDescent="0.2">
      <c r="E1135" s="26"/>
      <c r="R1135" s="18"/>
      <c r="S1135" s="18"/>
      <c r="T1135" s="18"/>
      <c r="U1135" s="18"/>
    </row>
    <row r="1136" spans="5:21" s="13" customFormat="1" x14ac:dyDescent="0.2">
      <c r="E1136" s="26"/>
      <c r="R1136" s="18"/>
      <c r="S1136" s="18"/>
      <c r="T1136" s="18"/>
      <c r="U1136" s="18"/>
    </row>
    <row r="1137" spans="5:21" s="13" customFormat="1" x14ac:dyDescent="0.2">
      <c r="E1137" s="26"/>
      <c r="R1137" s="18"/>
      <c r="S1137" s="18"/>
      <c r="T1137" s="18"/>
      <c r="U1137" s="18"/>
    </row>
    <row r="1138" spans="5:21" s="13" customFormat="1" x14ac:dyDescent="0.2">
      <c r="E1138" s="26"/>
      <c r="R1138" s="18"/>
      <c r="S1138" s="18"/>
      <c r="T1138" s="18"/>
      <c r="U1138" s="18"/>
    </row>
    <row r="1139" spans="5:21" s="13" customFormat="1" x14ac:dyDescent="0.2">
      <c r="E1139" s="26"/>
      <c r="R1139" s="18"/>
      <c r="S1139" s="18"/>
      <c r="T1139" s="18"/>
      <c r="U1139" s="18"/>
    </row>
    <row r="1140" spans="5:21" s="13" customFormat="1" x14ac:dyDescent="0.2">
      <c r="E1140" s="26"/>
      <c r="R1140" s="18"/>
      <c r="S1140" s="18"/>
      <c r="T1140" s="18"/>
      <c r="U1140" s="18"/>
    </row>
    <row r="1141" spans="5:21" s="13" customFormat="1" x14ac:dyDescent="0.2">
      <c r="E1141" s="26"/>
      <c r="R1141" s="18"/>
      <c r="S1141" s="18"/>
      <c r="T1141" s="18"/>
      <c r="U1141" s="18"/>
    </row>
    <row r="1142" spans="5:21" s="13" customFormat="1" x14ac:dyDescent="0.2">
      <c r="E1142" s="26"/>
      <c r="R1142" s="18"/>
      <c r="S1142" s="18"/>
      <c r="T1142" s="18"/>
      <c r="U1142" s="18"/>
    </row>
    <row r="1143" spans="5:21" s="13" customFormat="1" x14ac:dyDescent="0.2">
      <c r="E1143" s="26"/>
      <c r="R1143" s="18"/>
      <c r="S1143" s="18"/>
      <c r="T1143" s="18"/>
      <c r="U1143" s="18"/>
    </row>
    <row r="1144" spans="5:21" s="13" customFormat="1" x14ac:dyDescent="0.2">
      <c r="E1144" s="26"/>
      <c r="R1144" s="18"/>
      <c r="S1144" s="18"/>
      <c r="T1144" s="18"/>
      <c r="U1144" s="18"/>
    </row>
    <row r="1145" spans="5:21" s="13" customFormat="1" x14ac:dyDescent="0.2">
      <c r="E1145" s="26"/>
      <c r="R1145" s="18"/>
      <c r="S1145" s="18"/>
      <c r="T1145" s="18"/>
      <c r="U1145" s="18"/>
    </row>
    <row r="1146" spans="5:21" s="13" customFormat="1" x14ac:dyDescent="0.2">
      <c r="E1146" s="26"/>
      <c r="R1146" s="18"/>
      <c r="S1146" s="18"/>
      <c r="T1146" s="18"/>
      <c r="U1146" s="18"/>
    </row>
    <row r="1147" spans="5:21" s="13" customFormat="1" x14ac:dyDescent="0.2">
      <c r="E1147" s="26"/>
      <c r="R1147" s="18"/>
      <c r="S1147" s="18"/>
      <c r="T1147" s="18"/>
      <c r="U1147" s="18"/>
    </row>
    <row r="1148" spans="5:21" s="13" customFormat="1" x14ac:dyDescent="0.2">
      <c r="E1148" s="26"/>
      <c r="R1148" s="18"/>
      <c r="S1148" s="18"/>
      <c r="T1148" s="18"/>
      <c r="U1148" s="18"/>
    </row>
    <row r="1149" spans="5:21" s="13" customFormat="1" x14ac:dyDescent="0.2">
      <c r="E1149" s="26"/>
      <c r="R1149" s="18"/>
      <c r="S1149" s="18"/>
      <c r="T1149" s="18"/>
      <c r="U1149" s="18"/>
    </row>
    <row r="1150" spans="5:21" s="13" customFormat="1" x14ac:dyDescent="0.2">
      <c r="E1150" s="26"/>
      <c r="R1150" s="18"/>
      <c r="S1150" s="18"/>
      <c r="T1150" s="18"/>
      <c r="U1150" s="18"/>
    </row>
    <row r="1151" spans="5:21" s="13" customFormat="1" x14ac:dyDescent="0.2">
      <c r="E1151" s="26"/>
      <c r="R1151" s="18"/>
      <c r="S1151" s="18"/>
      <c r="T1151" s="18"/>
      <c r="U1151" s="18"/>
    </row>
    <row r="1152" spans="5:21" s="13" customFormat="1" x14ac:dyDescent="0.2">
      <c r="E1152" s="26"/>
      <c r="R1152" s="18"/>
      <c r="S1152" s="18"/>
      <c r="T1152" s="18"/>
      <c r="U1152" s="18"/>
    </row>
    <row r="1153" spans="5:21" s="13" customFormat="1" x14ac:dyDescent="0.2">
      <c r="E1153" s="26"/>
      <c r="R1153" s="18"/>
      <c r="S1153" s="18"/>
      <c r="T1153" s="18"/>
      <c r="U1153" s="18"/>
    </row>
    <row r="1154" spans="5:21" s="13" customFormat="1" x14ac:dyDescent="0.2">
      <c r="E1154" s="26"/>
      <c r="R1154" s="18"/>
      <c r="S1154" s="18"/>
      <c r="T1154" s="18"/>
      <c r="U1154" s="18"/>
    </row>
    <row r="1155" spans="5:21" s="13" customFormat="1" x14ac:dyDescent="0.2">
      <c r="E1155" s="26"/>
      <c r="R1155" s="18"/>
      <c r="S1155" s="18"/>
      <c r="T1155" s="18"/>
      <c r="U1155" s="18"/>
    </row>
    <row r="1156" spans="5:21" s="13" customFormat="1" x14ac:dyDescent="0.2">
      <c r="E1156" s="26"/>
      <c r="R1156" s="18"/>
      <c r="S1156" s="18"/>
      <c r="T1156" s="18"/>
      <c r="U1156" s="18"/>
    </row>
    <row r="1157" spans="5:21" s="13" customFormat="1" x14ac:dyDescent="0.2">
      <c r="E1157" s="26"/>
      <c r="R1157" s="18"/>
      <c r="S1157" s="18"/>
      <c r="T1157" s="18"/>
      <c r="U1157" s="18"/>
    </row>
    <row r="1158" spans="5:21" s="13" customFormat="1" x14ac:dyDescent="0.2">
      <c r="E1158" s="26"/>
      <c r="R1158" s="18"/>
      <c r="S1158" s="18"/>
      <c r="T1158" s="18"/>
      <c r="U1158" s="18"/>
    </row>
    <row r="1159" spans="5:21" s="13" customFormat="1" x14ac:dyDescent="0.2">
      <c r="E1159" s="26"/>
      <c r="R1159" s="18"/>
      <c r="S1159" s="18"/>
      <c r="T1159" s="18"/>
      <c r="U1159" s="18"/>
    </row>
    <row r="1160" spans="5:21" s="13" customFormat="1" x14ac:dyDescent="0.2">
      <c r="E1160" s="26"/>
      <c r="R1160" s="18"/>
      <c r="S1160" s="18"/>
      <c r="T1160" s="18"/>
      <c r="U1160" s="18"/>
    </row>
    <row r="1161" spans="5:21" s="13" customFormat="1" x14ac:dyDescent="0.2">
      <c r="E1161" s="26"/>
      <c r="R1161" s="18"/>
      <c r="S1161" s="18"/>
      <c r="T1161" s="18"/>
      <c r="U1161" s="18"/>
    </row>
    <row r="1162" spans="5:21" s="13" customFormat="1" x14ac:dyDescent="0.2">
      <c r="E1162" s="26"/>
      <c r="R1162" s="18"/>
      <c r="S1162" s="18"/>
      <c r="T1162" s="18"/>
      <c r="U1162" s="18"/>
    </row>
    <row r="1163" spans="5:21" s="13" customFormat="1" x14ac:dyDescent="0.2">
      <c r="E1163" s="26"/>
      <c r="R1163" s="18"/>
      <c r="S1163" s="18"/>
      <c r="T1163" s="18"/>
      <c r="U1163" s="18"/>
    </row>
    <row r="1164" spans="5:21" s="13" customFormat="1" x14ac:dyDescent="0.2">
      <c r="E1164" s="26"/>
      <c r="R1164" s="18"/>
      <c r="S1164" s="18"/>
      <c r="T1164" s="18"/>
      <c r="U1164" s="18"/>
    </row>
    <row r="1165" spans="5:21" s="13" customFormat="1" x14ac:dyDescent="0.2">
      <c r="E1165" s="26"/>
      <c r="R1165" s="18"/>
      <c r="S1165" s="18"/>
      <c r="T1165" s="18"/>
      <c r="U1165" s="18"/>
    </row>
    <row r="1166" spans="5:21" s="13" customFormat="1" x14ac:dyDescent="0.2">
      <c r="E1166" s="26"/>
      <c r="R1166" s="18"/>
      <c r="S1166" s="18"/>
      <c r="T1166" s="18"/>
      <c r="U1166" s="18"/>
    </row>
    <row r="1167" spans="5:21" s="13" customFormat="1" x14ac:dyDescent="0.2">
      <c r="E1167" s="26"/>
      <c r="R1167" s="18"/>
      <c r="S1167" s="18"/>
      <c r="T1167" s="18"/>
      <c r="U1167" s="18"/>
    </row>
    <row r="1168" spans="5:21" s="13" customFormat="1" x14ac:dyDescent="0.2">
      <c r="E1168" s="26"/>
      <c r="R1168" s="18"/>
      <c r="S1168" s="18"/>
      <c r="T1168" s="18"/>
      <c r="U1168" s="18"/>
    </row>
    <row r="1169" spans="5:21" s="13" customFormat="1" x14ac:dyDescent="0.2">
      <c r="E1169" s="26"/>
      <c r="R1169" s="18"/>
      <c r="S1169" s="18"/>
      <c r="T1169" s="18"/>
      <c r="U1169" s="18"/>
    </row>
    <row r="1170" spans="5:21" s="13" customFormat="1" x14ac:dyDescent="0.2">
      <c r="E1170" s="26"/>
      <c r="R1170" s="18"/>
      <c r="S1170" s="18"/>
      <c r="T1170" s="18"/>
      <c r="U1170" s="18"/>
    </row>
    <row r="1171" spans="5:21" s="13" customFormat="1" x14ac:dyDescent="0.2">
      <c r="E1171" s="26"/>
      <c r="R1171" s="18"/>
      <c r="S1171" s="18"/>
      <c r="T1171" s="18"/>
      <c r="U1171" s="18"/>
    </row>
    <row r="1172" spans="5:21" s="13" customFormat="1" x14ac:dyDescent="0.2">
      <c r="E1172" s="26"/>
      <c r="R1172" s="18"/>
      <c r="S1172" s="18"/>
      <c r="T1172" s="18"/>
      <c r="U1172" s="18"/>
    </row>
    <row r="1173" spans="5:21" s="13" customFormat="1" x14ac:dyDescent="0.2">
      <c r="E1173" s="26"/>
      <c r="R1173" s="18"/>
      <c r="S1173" s="18"/>
      <c r="T1173" s="18"/>
      <c r="U1173" s="18"/>
    </row>
    <row r="1174" spans="5:21" s="13" customFormat="1" x14ac:dyDescent="0.2">
      <c r="E1174" s="26"/>
      <c r="R1174" s="18"/>
      <c r="S1174" s="18"/>
      <c r="T1174" s="18"/>
      <c r="U1174" s="18"/>
    </row>
    <row r="1175" spans="5:21" s="13" customFormat="1" x14ac:dyDescent="0.2">
      <c r="E1175" s="26"/>
      <c r="R1175" s="18"/>
      <c r="S1175" s="18"/>
      <c r="T1175" s="18"/>
      <c r="U1175" s="18"/>
    </row>
    <row r="1176" spans="5:21" s="13" customFormat="1" x14ac:dyDescent="0.2">
      <c r="E1176" s="26"/>
      <c r="R1176" s="18"/>
      <c r="S1176" s="18"/>
      <c r="T1176" s="18"/>
      <c r="U1176" s="18"/>
    </row>
    <row r="1177" spans="5:21" s="13" customFormat="1" x14ac:dyDescent="0.2">
      <c r="E1177" s="26"/>
      <c r="R1177" s="18"/>
      <c r="S1177" s="18"/>
      <c r="T1177" s="18"/>
      <c r="U1177" s="18"/>
    </row>
    <row r="1178" spans="5:21" s="13" customFormat="1" x14ac:dyDescent="0.2">
      <c r="E1178" s="26"/>
      <c r="R1178" s="18"/>
      <c r="S1178" s="18"/>
      <c r="T1178" s="18"/>
      <c r="U1178" s="18"/>
    </row>
    <row r="1179" spans="5:21" s="13" customFormat="1" x14ac:dyDescent="0.2">
      <c r="E1179" s="26"/>
      <c r="R1179" s="18"/>
      <c r="S1179" s="18"/>
      <c r="T1179" s="18"/>
      <c r="U1179" s="18"/>
    </row>
    <row r="1180" spans="5:21" s="13" customFormat="1" x14ac:dyDescent="0.2">
      <c r="E1180" s="26"/>
      <c r="R1180" s="18"/>
      <c r="S1180" s="18"/>
      <c r="T1180" s="18"/>
      <c r="U1180" s="18"/>
    </row>
    <row r="1181" spans="5:21" s="13" customFormat="1" x14ac:dyDescent="0.2">
      <c r="E1181" s="26"/>
      <c r="R1181" s="18"/>
      <c r="S1181" s="18"/>
      <c r="T1181" s="18"/>
      <c r="U1181" s="18"/>
    </row>
    <row r="1182" spans="5:21" s="13" customFormat="1" x14ac:dyDescent="0.2">
      <c r="E1182" s="26"/>
      <c r="R1182" s="18"/>
      <c r="S1182" s="18"/>
      <c r="T1182" s="18"/>
      <c r="U1182" s="18"/>
    </row>
    <row r="1183" spans="5:21" s="13" customFormat="1" x14ac:dyDescent="0.2">
      <c r="E1183" s="26"/>
      <c r="R1183" s="18"/>
      <c r="S1183" s="18"/>
      <c r="T1183" s="18"/>
      <c r="U1183" s="18"/>
    </row>
    <row r="1184" spans="5:21" s="13" customFormat="1" x14ac:dyDescent="0.2">
      <c r="E1184" s="26"/>
      <c r="R1184" s="18"/>
      <c r="S1184" s="18"/>
      <c r="T1184" s="18"/>
      <c r="U1184" s="18"/>
    </row>
    <row r="1185" spans="5:21" s="13" customFormat="1" x14ac:dyDescent="0.2">
      <c r="E1185" s="26"/>
      <c r="R1185" s="18"/>
      <c r="S1185" s="18"/>
      <c r="T1185" s="18"/>
      <c r="U1185" s="18"/>
    </row>
    <row r="1186" spans="5:21" s="13" customFormat="1" x14ac:dyDescent="0.2">
      <c r="E1186" s="26"/>
      <c r="R1186" s="18"/>
      <c r="S1186" s="18"/>
      <c r="T1186" s="18"/>
      <c r="U1186" s="18"/>
    </row>
    <row r="1187" spans="5:21" s="13" customFormat="1" x14ac:dyDescent="0.2">
      <c r="E1187" s="26"/>
      <c r="R1187" s="18"/>
      <c r="S1187" s="18"/>
      <c r="T1187" s="18"/>
      <c r="U1187" s="18"/>
    </row>
    <row r="1188" spans="5:21" s="13" customFormat="1" x14ac:dyDescent="0.2">
      <c r="E1188" s="26"/>
      <c r="R1188" s="18"/>
      <c r="S1188" s="18"/>
      <c r="T1188" s="18"/>
      <c r="U1188" s="18"/>
    </row>
    <row r="1189" spans="5:21" s="13" customFormat="1" x14ac:dyDescent="0.2">
      <c r="E1189" s="26"/>
      <c r="R1189" s="18"/>
      <c r="S1189" s="18"/>
      <c r="T1189" s="18"/>
      <c r="U1189" s="18"/>
    </row>
    <row r="1190" spans="5:21" s="13" customFormat="1" x14ac:dyDescent="0.2">
      <c r="E1190" s="26"/>
      <c r="R1190" s="18"/>
      <c r="S1190" s="18"/>
      <c r="T1190" s="18"/>
      <c r="U1190" s="18"/>
    </row>
    <row r="1191" spans="5:21" s="13" customFormat="1" x14ac:dyDescent="0.2">
      <c r="E1191" s="26"/>
      <c r="R1191" s="18"/>
      <c r="S1191" s="18"/>
      <c r="T1191" s="18"/>
      <c r="U1191" s="18"/>
    </row>
    <row r="1192" spans="5:21" s="13" customFormat="1" x14ac:dyDescent="0.2">
      <c r="E1192" s="26"/>
      <c r="R1192" s="18"/>
      <c r="S1192" s="18"/>
      <c r="T1192" s="18"/>
      <c r="U1192" s="18"/>
    </row>
    <row r="1193" spans="5:21" s="13" customFormat="1" x14ac:dyDescent="0.2">
      <c r="E1193" s="26"/>
      <c r="R1193" s="18"/>
      <c r="S1193" s="18"/>
      <c r="T1193" s="18"/>
      <c r="U1193" s="18"/>
    </row>
    <row r="1194" spans="5:21" s="13" customFormat="1" x14ac:dyDescent="0.2">
      <c r="E1194" s="26"/>
      <c r="R1194" s="18"/>
      <c r="S1194" s="18"/>
      <c r="T1194" s="18"/>
      <c r="U1194" s="18"/>
    </row>
    <row r="1195" spans="5:21" s="13" customFormat="1" x14ac:dyDescent="0.2">
      <c r="E1195" s="26"/>
      <c r="R1195" s="18"/>
      <c r="S1195" s="18"/>
      <c r="T1195" s="18"/>
      <c r="U1195" s="18"/>
    </row>
    <row r="1196" spans="5:21" s="13" customFormat="1" x14ac:dyDescent="0.2">
      <c r="E1196" s="26"/>
      <c r="R1196" s="18"/>
      <c r="S1196" s="18"/>
      <c r="T1196" s="18"/>
      <c r="U1196" s="18"/>
    </row>
    <row r="1197" spans="5:21" s="13" customFormat="1" x14ac:dyDescent="0.2">
      <c r="E1197" s="26"/>
      <c r="R1197" s="18"/>
      <c r="S1197" s="18"/>
      <c r="T1197" s="18"/>
      <c r="U1197" s="18"/>
    </row>
    <row r="1198" spans="5:21" s="13" customFormat="1" x14ac:dyDescent="0.2">
      <c r="E1198" s="26"/>
      <c r="R1198" s="18"/>
      <c r="S1198" s="18"/>
      <c r="T1198" s="18"/>
      <c r="U1198" s="18"/>
    </row>
    <row r="1199" spans="5:21" s="13" customFormat="1" x14ac:dyDescent="0.2">
      <c r="E1199" s="26"/>
      <c r="R1199" s="18"/>
      <c r="S1199" s="18"/>
      <c r="T1199" s="18"/>
      <c r="U1199" s="18"/>
    </row>
    <row r="1200" spans="5:21" s="13" customFormat="1" x14ac:dyDescent="0.2">
      <c r="E1200" s="26"/>
      <c r="R1200" s="18"/>
      <c r="S1200" s="18"/>
      <c r="T1200" s="18"/>
      <c r="U1200" s="18"/>
    </row>
    <row r="1201" spans="5:21" s="13" customFormat="1" x14ac:dyDescent="0.2">
      <c r="E1201" s="26"/>
      <c r="R1201" s="18"/>
      <c r="S1201" s="18"/>
      <c r="T1201" s="18"/>
      <c r="U1201" s="18"/>
    </row>
    <row r="1202" spans="5:21" s="13" customFormat="1" x14ac:dyDescent="0.2">
      <c r="E1202" s="26"/>
      <c r="R1202" s="18"/>
      <c r="S1202" s="18"/>
      <c r="T1202" s="18"/>
      <c r="U1202" s="18"/>
    </row>
    <row r="1203" spans="5:21" s="13" customFormat="1" x14ac:dyDescent="0.2">
      <c r="E1203" s="26"/>
      <c r="R1203" s="18"/>
      <c r="S1203" s="18"/>
      <c r="T1203" s="18"/>
      <c r="U1203" s="18"/>
    </row>
    <row r="1204" spans="5:21" s="13" customFormat="1" x14ac:dyDescent="0.2">
      <c r="E1204" s="26"/>
      <c r="R1204" s="18"/>
      <c r="S1204" s="18"/>
      <c r="T1204" s="18"/>
      <c r="U1204" s="18"/>
    </row>
    <row r="1205" spans="5:21" s="13" customFormat="1" x14ac:dyDescent="0.2">
      <c r="E1205" s="26"/>
      <c r="R1205" s="18"/>
      <c r="S1205" s="18"/>
      <c r="T1205" s="18"/>
      <c r="U1205" s="18"/>
    </row>
    <row r="1206" spans="5:21" s="13" customFormat="1" x14ac:dyDescent="0.2">
      <c r="E1206" s="26"/>
      <c r="R1206" s="18"/>
      <c r="S1206" s="18"/>
      <c r="T1206" s="18"/>
      <c r="U1206" s="18"/>
    </row>
    <row r="1207" spans="5:21" s="13" customFormat="1" x14ac:dyDescent="0.2">
      <c r="E1207" s="26"/>
      <c r="R1207" s="18"/>
      <c r="S1207" s="18"/>
      <c r="T1207" s="18"/>
      <c r="U1207" s="18"/>
    </row>
    <row r="1208" spans="5:21" s="13" customFormat="1" x14ac:dyDescent="0.2">
      <c r="E1208" s="26"/>
      <c r="R1208" s="18"/>
      <c r="S1208" s="18"/>
      <c r="T1208" s="18"/>
      <c r="U1208" s="18"/>
    </row>
    <row r="1209" spans="5:21" s="13" customFormat="1" x14ac:dyDescent="0.2">
      <c r="E1209" s="26"/>
      <c r="R1209" s="18"/>
      <c r="S1209" s="18"/>
      <c r="T1209" s="18"/>
      <c r="U1209" s="18"/>
    </row>
    <row r="1210" spans="5:21" s="13" customFormat="1" x14ac:dyDescent="0.2">
      <c r="E1210" s="26"/>
      <c r="R1210" s="18"/>
      <c r="S1210" s="18"/>
      <c r="T1210" s="18"/>
      <c r="U1210" s="18"/>
    </row>
    <row r="1211" spans="5:21" s="13" customFormat="1" x14ac:dyDescent="0.2">
      <c r="E1211" s="26"/>
      <c r="R1211" s="18"/>
      <c r="S1211" s="18"/>
      <c r="T1211" s="18"/>
      <c r="U1211" s="18"/>
    </row>
    <row r="1212" spans="5:21" s="13" customFormat="1" x14ac:dyDescent="0.2">
      <c r="E1212" s="26"/>
      <c r="R1212" s="18"/>
      <c r="S1212" s="18"/>
      <c r="T1212" s="18"/>
      <c r="U1212" s="18"/>
    </row>
    <row r="1213" spans="5:21" s="13" customFormat="1" x14ac:dyDescent="0.2">
      <c r="E1213" s="26"/>
      <c r="R1213" s="18"/>
      <c r="S1213" s="18"/>
      <c r="T1213" s="18"/>
      <c r="U1213" s="18"/>
    </row>
    <row r="1214" spans="5:21" s="13" customFormat="1" x14ac:dyDescent="0.2">
      <c r="E1214" s="26"/>
      <c r="R1214" s="18"/>
      <c r="S1214" s="18"/>
      <c r="T1214" s="18"/>
      <c r="U1214" s="18"/>
    </row>
    <row r="1215" spans="5:21" s="13" customFormat="1" x14ac:dyDescent="0.2">
      <c r="E1215" s="26"/>
      <c r="R1215" s="18"/>
      <c r="S1215" s="18"/>
      <c r="T1215" s="18"/>
      <c r="U1215" s="18"/>
    </row>
    <row r="1216" spans="5:21" s="13" customFormat="1" x14ac:dyDescent="0.2">
      <c r="E1216" s="26"/>
      <c r="R1216" s="18"/>
      <c r="S1216" s="18"/>
      <c r="T1216" s="18"/>
      <c r="U1216" s="18"/>
    </row>
    <row r="1217" spans="5:21" s="13" customFormat="1" x14ac:dyDescent="0.2">
      <c r="E1217" s="26"/>
      <c r="R1217" s="18"/>
      <c r="S1217" s="18"/>
      <c r="T1217" s="18"/>
      <c r="U1217" s="18"/>
    </row>
    <row r="1218" spans="5:21" s="13" customFormat="1" x14ac:dyDescent="0.2">
      <c r="E1218" s="26"/>
      <c r="R1218" s="18"/>
      <c r="S1218" s="18"/>
      <c r="T1218" s="18"/>
      <c r="U1218" s="18"/>
    </row>
    <row r="1219" spans="5:21" s="13" customFormat="1" x14ac:dyDescent="0.2">
      <c r="E1219" s="26"/>
      <c r="R1219" s="18"/>
      <c r="S1219" s="18"/>
      <c r="T1219" s="18"/>
      <c r="U1219" s="18"/>
    </row>
    <row r="1220" spans="5:21" s="13" customFormat="1" x14ac:dyDescent="0.2">
      <c r="E1220" s="26"/>
      <c r="R1220" s="18"/>
      <c r="S1220" s="18"/>
      <c r="T1220" s="18"/>
      <c r="U1220" s="18"/>
    </row>
    <row r="1221" spans="5:21" s="13" customFormat="1" x14ac:dyDescent="0.2">
      <c r="E1221" s="26"/>
      <c r="R1221" s="18"/>
      <c r="S1221" s="18"/>
      <c r="T1221" s="18"/>
      <c r="U1221" s="18"/>
    </row>
    <row r="1222" spans="5:21" s="13" customFormat="1" x14ac:dyDescent="0.2">
      <c r="E1222" s="26"/>
      <c r="R1222" s="18"/>
      <c r="S1222" s="18"/>
      <c r="T1222" s="18"/>
      <c r="U1222" s="18"/>
    </row>
    <row r="1223" spans="5:21" s="13" customFormat="1" x14ac:dyDescent="0.2">
      <c r="E1223" s="26"/>
      <c r="R1223" s="18"/>
      <c r="S1223" s="18"/>
      <c r="T1223" s="18"/>
      <c r="U1223" s="18"/>
    </row>
    <row r="1224" spans="5:21" s="13" customFormat="1" x14ac:dyDescent="0.2">
      <c r="E1224" s="26"/>
      <c r="R1224" s="18"/>
      <c r="S1224" s="18"/>
      <c r="T1224" s="18"/>
      <c r="U1224" s="18"/>
    </row>
    <row r="1225" spans="5:21" s="13" customFormat="1" x14ac:dyDescent="0.2">
      <c r="E1225" s="26"/>
      <c r="R1225" s="18"/>
      <c r="S1225" s="18"/>
      <c r="T1225" s="18"/>
      <c r="U1225" s="18"/>
    </row>
    <row r="1226" spans="5:21" s="13" customFormat="1" x14ac:dyDescent="0.2">
      <c r="E1226" s="26"/>
      <c r="R1226" s="18"/>
      <c r="S1226" s="18"/>
      <c r="T1226" s="18"/>
      <c r="U1226" s="18"/>
    </row>
    <row r="1227" spans="5:21" s="13" customFormat="1" x14ac:dyDescent="0.2">
      <c r="E1227" s="26"/>
      <c r="R1227" s="18"/>
      <c r="S1227" s="18"/>
      <c r="T1227" s="18"/>
      <c r="U1227" s="18"/>
    </row>
    <row r="1228" spans="5:21" s="13" customFormat="1" x14ac:dyDescent="0.2">
      <c r="E1228" s="26"/>
      <c r="R1228" s="18"/>
      <c r="S1228" s="18"/>
      <c r="T1228" s="18"/>
      <c r="U1228" s="18"/>
    </row>
    <row r="1229" spans="5:21" s="13" customFormat="1" x14ac:dyDescent="0.2">
      <c r="E1229" s="26"/>
      <c r="R1229" s="18"/>
      <c r="S1229" s="18"/>
      <c r="T1229" s="18"/>
      <c r="U1229" s="18"/>
    </row>
    <row r="1230" spans="5:21" s="13" customFormat="1" x14ac:dyDescent="0.2">
      <c r="E1230" s="26"/>
      <c r="R1230" s="18"/>
      <c r="S1230" s="18"/>
      <c r="T1230" s="18"/>
      <c r="U1230" s="18"/>
    </row>
    <row r="1231" spans="5:21" s="13" customFormat="1" x14ac:dyDescent="0.2">
      <c r="E1231" s="26"/>
      <c r="R1231" s="18"/>
      <c r="S1231" s="18"/>
      <c r="T1231" s="18"/>
      <c r="U1231" s="18"/>
    </row>
    <row r="1232" spans="5:21" s="13" customFormat="1" x14ac:dyDescent="0.2">
      <c r="E1232" s="26"/>
      <c r="R1232" s="18"/>
      <c r="S1232" s="18"/>
      <c r="T1232" s="18"/>
      <c r="U1232" s="18"/>
    </row>
    <row r="1233" spans="5:21" s="13" customFormat="1" x14ac:dyDescent="0.2">
      <c r="E1233" s="26"/>
      <c r="R1233" s="18"/>
      <c r="S1233" s="18"/>
      <c r="T1233" s="18"/>
      <c r="U1233" s="18"/>
    </row>
    <row r="1234" spans="5:21" s="13" customFormat="1" x14ac:dyDescent="0.2">
      <c r="E1234" s="26"/>
      <c r="R1234" s="18"/>
      <c r="S1234" s="18"/>
      <c r="T1234" s="18"/>
      <c r="U1234" s="18"/>
    </row>
    <row r="1235" spans="5:21" s="13" customFormat="1" x14ac:dyDescent="0.2">
      <c r="E1235" s="26"/>
      <c r="R1235" s="18"/>
      <c r="S1235" s="18"/>
      <c r="T1235" s="18"/>
      <c r="U1235" s="18"/>
    </row>
    <row r="1236" spans="5:21" s="13" customFormat="1" x14ac:dyDescent="0.2">
      <c r="E1236" s="26"/>
      <c r="R1236" s="18"/>
      <c r="S1236" s="18"/>
      <c r="T1236" s="18"/>
      <c r="U1236" s="18"/>
    </row>
    <row r="1237" spans="5:21" s="13" customFormat="1" x14ac:dyDescent="0.2">
      <c r="E1237" s="26"/>
      <c r="R1237" s="18"/>
      <c r="S1237" s="18"/>
      <c r="T1237" s="18"/>
      <c r="U1237" s="18"/>
    </row>
    <row r="1238" spans="5:21" s="13" customFormat="1" x14ac:dyDescent="0.2">
      <c r="E1238" s="26"/>
      <c r="R1238" s="18"/>
      <c r="S1238" s="18"/>
      <c r="T1238" s="18"/>
      <c r="U1238" s="18"/>
    </row>
    <row r="1239" spans="5:21" s="13" customFormat="1" x14ac:dyDescent="0.2">
      <c r="E1239" s="26"/>
      <c r="R1239" s="18"/>
      <c r="S1239" s="18"/>
      <c r="T1239" s="18"/>
      <c r="U1239" s="18"/>
    </row>
    <row r="1240" spans="5:21" s="13" customFormat="1" x14ac:dyDescent="0.2">
      <c r="E1240" s="26"/>
      <c r="R1240" s="18"/>
      <c r="S1240" s="18"/>
      <c r="T1240" s="18"/>
      <c r="U1240" s="18"/>
    </row>
    <row r="1241" spans="5:21" s="13" customFormat="1" x14ac:dyDescent="0.2">
      <c r="E1241" s="26"/>
      <c r="R1241" s="18"/>
      <c r="S1241" s="18"/>
      <c r="T1241" s="18"/>
      <c r="U1241" s="18"/>
    </row>
    <row r="1242" spans="5:21" s="13" customFormat="1" x14ac:dyDescent="0.2">
      <c r="E1242" s="26"/>
      <c r="R1242" s="18"/>
      <c r="S1242" s="18"/>
      <c r="T1242" s="18"/>
      <c r="U1242" s="18"/>
    </row>
    <row r="1243" spans="5:21" s="13" customFormat="1" x14ac:dyDescent="0.2">
      <c r="E1243" s="26"/>
      <c r="R1243" s="18"/>
      <c r="S1243" s="18"/>
      <c r="T1243" s="18"/>
      <c r="U1243" s="18"/>
    </row>
    <row r="1244" spans="5:21" s="13" customFormat="1" x14ac:dyDescent="0.2">
      <c r="E1244" s="26"/>
      <c r="R1244" s="18"/>
      <c r="S1244" s="18"/>
      <c r="T1244" s="18"/>
      <c r="U1244" s="18"/>
    </row>
    <row r="1245" spans="5:21" s="13" customFormat="1" x14ac:dyDescent="0.2">
      <c r="E1245" s="26"/>
      <c r="R1245" s="18"/>
      <c r="S1245" s="18"/>
      <c r="T1245" s="18"/>
      <c r="U1245" s="18"/>
    </row>
    <row r="1246" spans="5:21" s="13" customFormat="1" x14ac:dyDescent="0.2">
      <c r="E1246" s="26"/>
      <c r="R1246" s="18"/>
      <c r="S1246" s="18"/>
      <c r="T1246" s="18"/>
      <c r="U1246" s="18"/>
    </row>
    <row r="1247" spans="5:21" s="13" customFormat="1" x14ac:dyDescent="0.2">
      <c r="E1247" s="26"/>
      <c r="R1247" s="18"/>
      <c r="S1247" s="18"/>
      <c r="T1247" s="18"/>
      <c r="U1247" s="18"/>
    </row>
    <row r="1248" spans="5:21" s="13" customFormat="1" x14ac:dyDescent="0.2">
      <c r="E1248" s="26"/>
      <c r="R1248" s="18"/>
      <c r="S1248" s="18"/>
      <c r="T1248" s="18"/>
      <c r="U1248" s="18"/>
    </row>
    <row r="1249" spans="5:21" s="13" customFormat="1" x14ac:dyDescent="0.2">
      <c r="E1249" s="26"/>
      <c r="R1249" s="18"/>
      <c r="S1249" s="18"/>
      <c r="T1249" s="18"/>
      <c r="U1249" s="18"/>
    </row>
    <row r="1250" spans="5:21" s="13" customFormat="1" x14ac:dyDescent="0.2">
      <c r="E1250" s="26"/>
      <c r="R1250" s="18"/>
      <c r="S1250" s="18"/>
      <c r="T1250" s="18"/>
      <c r="U1250" s="18"/>
    </row>
    <row r="1251" spans="5:21" s="13" customFormat="1" x14ac:dyDescent="0.2">
      <c r="E1251" s="26"/>
      <c r="R1251" s="18"/>
      <c r="S1251" s="18"/>
      <c r="T1251" s="18"/>
      <c r="U1251" s="18"/>
    </row>
    <row r="1252" spans="5:21" s="13" customFormat="1" x14ac:dyDescent="0.2">
      <c r="E1252" s="26"/>
      <c r="R1252" s="18"/>
      <c r="S1252" s="18"/>
      <c r="T1252" s="18"/>
      <c r="U1252" s="18"/>
    </row>
    <row r="1253" spans="5:21" s="13" customFormat="1" x14ac:dyDescent="0.2">
      <c r="E1253" s="26"/>
      <c r="R1253" s="18"/>
      <c r="S1253" s="18"/>
      <c r="T1253" s="18"/>
      <c r="U1253" s="18"/>
    </row>
    <row r="1254" spans="5:21" s="13" customFormat="1" x14ac:dyDescent="0.2">
      <c r="E1254" s="26"/>
      <c r="R1254" s="18"/>
      <c r="S1254" s="18"/>
      <c r="T1254" s="18"/>
      <c r="U1254" s="18"/>
    </row>
    <row r="1255" spans="5:21" s="13" customFormat="1" x14ac:dyDescent="0.2">
      <c r="E1255" s="26"/>
      <c r="R1255" s="18"/>
      <c r="S1255" s="18"/>
      <c r="T1255" s="18"/>
      <c r="U1255" s="18"/>
    </row>
    <row r="1256" spans="5:21" s="13" customFormat="1" x14ac:dyDescent="0.2">
      <c r="E1256" s="26"/>
      <c r="R1256" s="18"/>
      <c r="S1256" s="18"/>
      <c r="T1256" s="18"/>
      <c r="U1256" s="18"/>
    </row>
    <row r="1257" spans="5:21" s="13" customFormat="1" x14ac:dyDescent="0.2">
      <c r="E1257" s="26"/>
      <c r="R1257" s="18"/>
      <c r="S1257" s="18"/>
      <c r="T1257" s="18"/>
      <c r="U1257" s="18"/>
    </row>
    <row r="1258" spans="5:21" s="13" customFormat="1" x14ac:dyDescent="0.2">
      <c r="E1258" s="26"/>
      <c r="R1258" s="18"/>
      <c r="S1258" s="18"/>
      <c r="T1258" s="18"/>
      <c r="U1258" s="18"/>
    </row>
    <row r="1259" spans="5:21" s="13" customFormat="1" x14ac:dyDescent="0.2">
      <c r="E1259" s="26"/>
      <c r="R1259" s="18"/>
      <c r="S1259" s="18"/>
      <c r="T1259" s="18"/>
      <c r="U1259" s="18"/>
    </row>
    <row r="1260" spans="5:21" s="13" customFormat="1" x14ac:dyDescent="0.2">
      <c r="E1260" s="26"/>
      <c r="R1260" s="18"/>
      <c r="S1260" s="18"/>
      <c r="T1260" s="18"/>
      <c r="U1260" s="18"/>
    </row>
    <row r="1261" spans="5:21" s="13" customFormat="1" x14ac:dyDescent="0.2">
      <c r="E1261" s="26"/>
      <c r="R1261" s="18"/>
      <c r="S1261" s="18"/>
      <c r="T1261" s="18"/>
      <c r="U1261" s="18"/>
    </row>
    <row r="1262" spans="5:21" s="13" customFormat="1" x14ac:dyDescent="0.2">
      <c r="E1262" s="26"/>
      <c r="R1262" s="18"/>
      <c r="S1262" s="18"/>
      <c r="T1262" s="18"/>
      <c r="U1262" s="18"/>
    </row>
    <row r="1263" spans="5:21" s="13" customFormat="1" x14ac:dyDescent="0.2">
      <c r="E1263" s="26"/>
      <c r="R1263" s="18"/>
      <c r="S1263" s="18"/>
      <c r="T1263" s="18"/>
      <c r="U1263" s="18"/>
    </row>
    <row r="1264" spans="5:21" s="13" customFormat="1" x14ac:dyDescent="0.2">
      <c r="E1264" s="26"/>
      <c r="R1264" s="18"/>
      <c r="S1264" s="18"/>
      <c r="T1264" s="18"/>
      <c r="U1264" s="18"/>
    </row>
    <row r="1265" spans="5:21" s="13" customFormat="1" x14ac:dyDescent="0.2">
      <c r="E1265" s="26"/>
      <c r="R1265" s="18"/>
      <c r="S1265" s="18"/>
      <c r="T1265" s="18"/>
      <c r="U1265" s="18"/>
    </row>
    <row r="1266" spans="5:21" s="13" customFormat="1" x14ac:dyDescent="0.2">
      <c r="E1266" s="26"/>
      <c r="R1266" s="18"/>
      <c r="S1266" s="18"/>
      <c r="T1266" s="18"/>
      <c r="U1266" s="18"/>
    </row>
    <row r="1267" spans="5:21" s="13" customFormat="1" x14ac:dyDescent="0.2">
      <c r="E1267" s="26"/>
      <c r="R1267" s="18"/>
      <c r="S1267" s="18"/>
      <c r="T1267" s="18"/>
      <c r="U1267" s="18"/>
    </row>
    <row r="1268" spans="5:21" s="13" customFormat="1" x14ac:dyDescent="0.2">
      <c r="E1268" s="26"/>
      <c r="R1268" s="18"/>
      <c r="S1268" s="18"/>
      <c r="T1268" s="18"/>
      <c r="U1268" s="18"/>
    </row>
    <row r="1269" spans="5:21" s="13" customFormat="1" x14ac:dyDescent="0.2">
      <c r="E1269" s="26"/>
      <c r="R1269" s="18"/>
      <c r="S1269" s="18"/>
      <c r="T1269" s="18"/>
      <c r="U1269" s="18"/>
    </row>
    <row r="1270" spans="5:21" s="13" customFormat="1" x14ac:dyDescent="0.2">
      <c r="E1270" s="26"/>
      <c r="R1270" s="18"/>
      <c r="S1270" s="18"/>
      <c r="T1270" s="18"/>
      <c r="U1270" s="18"/>
    </row>
    <row r="1271" spans="5:21" s="13" customFormat="1" x14ac:dyDescent="0.2">
      <c r="E1271" s="26"/>
      <c r="R1271" s="18"/>
      <c r="S1271" s="18"/>
      <c r="T1271" s="18"/>
      <c r="U1271" s="18"/>
    </row>
    <row r="1272" spans="5:21" s="13" customFormat="1" x14ac:dyDescent="0.2">
      <c r="E1272" s="26"/>
      <c r="R1272" s="18"/>
      <c r="S1272" s="18"/>
      <c r="T1272" s="18"/>
      <c r="U1272" s="18"/>
    </row>
    <row r="1273" spans="5:21" s="13" customFormat="1" x14ac:dyDescent="0.2">
      <c r="E1273" s="26"/>
      <c r="R1273" s="18"/>
      <c r="S1273" s="18"/>
      <c r="T1273" s="18"/>
      <c r="U1273" s="18"/>
    </row>
    <row r="1274" spans="5:21" s="13" customFormat="1" x14ac:dyDescent="0.2">
      <c r="E1274" s="26"/>
      <c r="R1274" s="18"/>
      <c r="S1274" s="18"/>
      <c r="T1274" s="18"/>
      <c r="U1274" s="18"/>
    </row>
    <row r="1275" spans="5:21" s="13" customFormat="1" x14ac:dyDescent="0.2">
      <c r="E1275" s="26"/>
      <c r="R1275" s="18"/>
      <c r="S1275" s="18"/>
      <c r="T1275" s="18"/>
      <c r="U1275" s="18"/>
    </row>
    <row r="1276" spans="5:21" s="13" customFormat="1" x14ac:dyDescent="0.2">
      <c r="E1276" s="26"/>
      <c r="R1276" s="18"/>
      <c r="S1276" s="18"/>
      <c r="T1276" s="18"/>
      <c r="U1276" s="18"/>
    </row>
    <row r="1277" spans="5:21" s="13" customFormat="1" x14ac:dyDescent="0.2">
      <c r="E1277" s="26"/>
      <c r="R1277" s="18"/>
      <c r="S1277" s="18"/>
      <c r="T1277" s="18"/>
      <c r="U1277" s="18"/>
    </row>
    <row r="1278" spans="5:21" s="13" customFormat="1" x14ac:dyDescent="0.2">
      <c r="E1278" s="26"/>
      <c r="R1278" s="18"/>
      <c r="S1278" s="18"/>
      <c r="T1278" s="18"/>
      <c r="U1278" s="18"/>
    </row>
    <row r="1279" spans="5:21" s="13" customFormat="1" x14ac:dyDescent="0.2">
      <c r="E1279" s="26"/>
      <c r="R1279" s="18"/>
      <c r="S1279" s="18"/>
      <c r="T1279" s="18"/>
      <c r="U1279" s="18"/>
    </row>
    <row r="1280" spans="5:21" s="13" customFormat="1" x14ac:dyDescent="0.2">
      <c r="E1280" s="26"/>
      <c r="R1280" s="18"/>
      <c r="S1280" s="18"/>
      <c r="T1280" s="18"/>
      <c r="U1280" s="18"/>
    </row>
    <row r="1281" spans="5:21" s="13" customFormat="1" x14ac:dyDescent="0.2">
      <c r="E1281" s="26"/>
      <c r="R1281" s="18"/>
      <c r="S1281" s="18"/>
      <c r="T1281" s="18"/>
      <c r="U1281" s="18"/>
    </row>
    <row r="1282" spans="5:21" s="13" customFormat="1" x14ac:dyDescent="0.2">
      <c r="E1282" s="26"/>
      <c r="R1282" s="18"/>
      <c r="S1282" s="18"/>
      <c r="T1282" s="18"/>
      <c r="U1282" s="18"/>
    </row>
    <row r="1283" spans="5:21" s="13" customFormat="1" x14ac:dyDescent="0.2">
      <c r="E1283" s="26"/>
      <c r="R1283" s="18"/>
      <c r="S1283" s="18"/>
      <c r="T1283" s="18"/>
      <c r="U1283" s="18"/>
    </row>
    <row r="1284" spans="5:21" s="13" customFormat="1" x14ac:dyDescent="0.2">
      <c r="E1284" s="26"/>
      <c r="R1284" s="18"/>
      <c r="S1284" s="18"/>
      <c r="T1284" s="18"/>
      <c r="U1284" s="18"/>
    </row>
    <row r="1285" spans="5:21" s="13" customFormat="1" x14ac:dyDescent="0.2">
      <c r="E1285" s="26"/>
      <c r="R1285" s="18"/>
      <c r="S1285" s="18"/>
      <c r="T1285" s="18"/>
      <c r="U1285" s="18"/>
    </row>
    <row r="1286" spans="5:21" s="13" customFormat="1" x14ac:dyDescent="0.2">
      <c r="E1286" s="26"/>
      <c r="R1286" s="18"/>
      <c r="S1286" s="18"/>
      <c r="T1286" s="18"/>
      <c r="U1286" s="18"/>
    </row>
    <row r="1287" spans="5:21" s="13" customFormat="1" x14ac:dyDescent="0.2">
      <c r="E1287" s="26"/>
      <c r="R1287" s="18"/>
      <c r="S1287" s="18"/>
      <c r="T1287" s="18"/>
      <c r="U1287" s="18"/>
    </row>
    <row r="1288" spans="5:21" s="13" customFormat="1" x14ac:dyDescent="0.2">
      <c r="E1288" s="26"/>
      <c r="R1288" s="18"/>
      <c r="S1288" s="18"/>
      <c r="T1288" s="18"/>
      <c r="U1288" s="18"/>
    </row>
    <row r="1289" spans="5:21" s="13" customFormat="1" x14ac:dyDescent="0.2">
      <c r="E1289" s="26"/>
      <c r="R1289" s="18"/>
      <c r="S1289" s="18"/>
      <c r="T1289" s="18"/>
      <c r="U1289" s="18"/>
    </row>
    <row r="1290" spans="5:21" s="13" customFormat="1" x14ac:dyDescent="0.2">
      <c r="E1290" s="26"/>
      <c r="R1290" s="18"/>
      <c r="S1290" s="18"/>
      <c r="T1290" s="18"/>
      <c r="U1290" s="18"/>
    </row>
    <row r="1291" spans="5:21" s="13" customFormat="1" x14ac:dyDescent="0.2">
      <c r="E1291" s="26"/>
      <c r="R1291" s="18"/>
      <c r="S1291" s="18"/>
      <c r="T1291" s="18"/>
      <c r="U1291" s="18"/>
    </row>
    <row r="1292" spans="5:21" s="13" customFormat="1" x14ac:dyDescent="0.2">
      <c r="E1292" s="26"/>
      <c r="R1292" s="18"/>
      <c r="S1292" s="18"/>
      <c r="T1292" s="18"/>
      <c r="U1292" s="18"/>
    </row>
    <row r="1293" spans="5:21" s="13" customFormat="1" x14ac:dyDescent="0.2">
      <c r="E1293" s="26"/>
      <c r="R1293" s="18"/>
      <c r="S1293" s="18"/>
      <c r="T1293" s="18"/>
      <c r="U1293" s="18"/>
    </row>
    <row r="1294" spans="5:21" s="13" customFormat="1" x14ac:dyDescent="0.2">
      <c r="E1294" s="26"/>
      <c r="R1294" s="18"/>
      <c r="S1294" s="18"/>
      <c r="T1294" s="18"/>
      <c r="U1294" s="18"/>
    </row>
    <row r="1295" spans="5:21" s="13" customFormat="1" x14ac:dyDescent="0.2">
      <c r="E1295" s="26"/>
      <c r="R1295" s="18"/>
      <c r="S1295" s="18"/>
      <c r="T1295" s="18"/>
      <c r="U1295" s="18"/>
    </row>
    <row r="1296" spans="5:21" s="13" customFormat="1" x14ac:dyDescent="0.2">
      <c r="E1296" s="26"/>
      <c r="R1296" s="18"/>
      <c r="S1296" s="18"/>
      <c r="T1296" s="18"/>
      <c r="U1296" s="18"/>
    </row>
    <row r="1297" spans="5:21" s="13" customFormat="1" x14ac:dyDescent="0.2">
      <c r="E1297" s="26"/>
      <c r="R1297" s="18"/>
      <c r="S1297" s="18"/>
      <c r="T1297" s="18"/>
      <c r="U1297" s="18"/>
    </row>
    <row r="1298" spans="5:21" s="13" customFormat="1" x14ac:dyDescent="0.2">
      <c r="E1298" s="26"/>
      <c r="R1298" s="18"/>
      <c r="S1298" s="18"/>
      <c r="T1298" s="18"/>
      <c r="U1298" s="18"/>
    </row>
    <row r="1299" spans="5:21" s="13" customFormat="1" x14ac:dyDescent="0.2">
      <c r="E1299" s="26"/>
      <c r="R1299" s="18"/>
      <c r="S1299" s="18"/>
      <c r="T1299" s="18"/>
      <c r="U1299" s="18"/>
    </row>
    <row r="1300" spans="5:21" s="13" customFormat="1" x14ac:dyDescent="0.2">
      <c r="E1300" s="26"/>
      <c r="R1300" s="18"/>
      <c r="S1300" s="18"/>
      <c r="T1300" s="18"/>
      <c r="U1300" s="18"/>
    </row>
    <row r="1301" spans="5:21" s="13" customFormat="1" x14ac:dyDescent="0.2">
      <c r="E1301" s="26"/>
      <c r="R1301" s="18"/>
      <c r="S1301" s="18"/>
      <c r="T1301" s="18"/>
      <c r="U1301" s="18"/>
    </row>
    <row r="1302" spans="5:21" s="13" customFormat="1" x14ac:dyDescent="0.2">
      <c r="E1302" s="26"/>
      <c r="R1302" s="18"/>
      <c r="S1302" s="18"/>
      <c r="T1302" s="18"/>
      <c r="U1302" s="18"/>
    </row>
    <row r="1303" spans="5:21" s="13" customFormat="1" x14ac:dyDescent="0.2">
      <c r="E1303" s="26"/>
      <c r="R1303" s="18"/>
      <c r="S1303" s="18"/>
      <c r="T1303" s="18"/>
      <c r="U1303" s="18"/>
    </row>
    <row r="1304" spans="5:21" s="13" customFormat="1" x14ac:dyDescent="0.2">
      <c r="E1304" s="26"/>
      <c r="R1304" s="18"/>
      <c r="S1304" s="18"/>
      <c r="T1304" s="18"/>
      <c r="U1304" s="18"/>
    </row>
    <row r="1305" spans="5:21" s="13" customFormat="1" x14ac:dyDescent="0.2">
      <c r="E1305" s="26"/>
      <c r="R1305" s="18"/>
      <c r="S1305" s="18"/>
      <c r="T1305" s="18"/>
      <c r="U1305" s="18"/>
    </row>
    <row r="1306" spans="5:21" s="13" customFormat="1" x14ac:dyDescent="0.2">
      <c r="E1306" s="26"/>
      <c r="R1306" s="18"/>
      <c r="S1306" s="18"/>
      <c r="T1306" s="18"/>
      <c r="U1306" s="18"/>
    </row>
    <row r="1307" spans="5:21" s="13" customFormat="1" x14ac:dyDescent="0.2">
      <c r="E1307" s="26"/>
      <c r="R1307" s="18"/>
      <c r="S1307" s="18"/>
      <c r="T1307" s="18"/>
      <c r="U1307" s="18"/>
    </row>
    <row r="1308" spans="5:21" s="13" customFormat="1" x14ac:dyDescent="0.2">
      <c r="E1308" s="26"/>
      <c r="R1308" s="18"/>
      <c r="S1308" s="18"/>
      <c r="T1308" s="18"/>
      <c r="U1308" s="18"/>
    </row>
    <row r="1309" spans="5:21" s="13" customFormat="1" x14ac:dyDescent="0.2">
      <c r="E1309" s="26"/>
      <c r="R1309" s="18"/>
      <c r="S1309" s="18"/>
      <c r="T1309" s="18"/>
      <c r="U1309" s="18"/>
    </row>
    <row r="1310" spans="5:21" s="13" customFormat="1" x14ac:dyDescent="0.2">
      <c r="E1310" s="26"/>
      <c r="R1310" s="18"/>
      <c r="S1310" s="18"/>
      <c r="T1310" s="18"/>
      <c r="U1310" s="18"/>
    </row>
    <row r="1311" spans="5:21" s="13" customFormat="1" x14ac:dyDescent="0.2">
      <c r="E1311" s="26"/>
      <c r="R1311" s="18"/>
      <c r="S1311" s="18"/>
      <c r="T1311" s="18"/>
      <c r="U1311" s="18"/>
    </row>
    <row r="1312" spans="5:21" s="13" customFormat="1" x14ac:dyDescent="0.2">
      <c r="E1312" s="26"/>
      <c r="R1312" s="18"/>
      <c r="S1312" s="18"/>
      <c r="T1312" s="18"/>
      <c r="U1312" s="18"/>
    </row>
    <row r="1313" spans="5:21" s="13" customFormat="1" x14ac:dyDescent="0.2">
      <c r="E1313" s="26"/>
      <c r="R1313" s="18"/>
      <c r="S1313" s="18"/>
      <c r="T1313" s="18"/>
      <c r="U1313" s="18"/>
    </row>
    <row r="1314" spans="5:21" s="13" customFormat="1" x14ac:dyDescent="0.2">
      <c r="E1314" s="26"/>
      <c r="R1314" s="18"/>
      <c r="S1314" s="18"/>
      <c r="T1314" s="18"/>
      <c r="U1314" s="18"/>
    </row>
    <row r="1315" spans="5:21" s="13" customFormat="1" x14ac:dyDescent="0.2">
      <c r="E1315" s="26"/>
      <c r="R1315" s="18"/>
      <c r="S1315" s="18"/>
      <c r="T1315" s="18"/>
      <c r="U1315" s="18"/>
    </row>
    <row r="1316" spans="5:21" s="13" customFormat="1" x14ac:dyDescent="0.2">
      <c r="E1316" s="26"/>
      <c r="R1316" s="18"/>
      <c r="S1316" s="18"/>
      <c r="T1316" s="18"/>
      <c r="U1316" s="18"/>
    </row>
    <row r="1317" spans="5:21" s="13" customFormat="1" x14ac:dyDescent="0.2">
      <c r="E1317" s="26"/>
      <c r="R1317" s="18"/>
      <c r="S1317" s="18"/>
      <c r="T1317" s="18"/>
      <c r="U1317" s="18"/>
    </row>
    <row r="1318" spans="5:21" s="13" customFormat="1" x14ac:dyDescent="0.2">
      <c r="E1318" s="26"/>
      <c r="R1318" s="18"/>
      <c r="S1318" s="18"/>
      <c r="T1318" s="18"/>
      <c r="U1318" s="18"/>
    </row>
    <row r="1319" spans="5:21" s="13" customFormat="1" x14ac:dyDescent="0.2">
      <c r="E1319" s="26"/>
      <c r="R1319" s="18"/>
      <c r="S1319" s="18"/>
      <c r="T1319" s="18"/>
      <c r="U1319" s="18"/>
    </row>
    <row r="1320" spans="5:21" s="13" customFormat="1" x14ac:dyDescent="0.2">
      <c r="E1320" s="26"/>
      <c r="R1320" s="18"/>
      <c r="S1320" s="18"/>
      <c r="T1320" s="18"/>
      <c r="U1320" s="18"/>
    </row>
    <row r="1321" spans="5:21" s="13" customFormat="1" x14ac:dyDescent="0.2">
      <c r="E1321" s="26"/>
      <c r="R1321" s="18"/>
      <c r="S1321" s="18"/>
      <c r="T1321" s="18"/>
      <c r="U1321" s="18"/>
    </row>
    <row r="1322" spans="5:21" s="13" customFormat="1" x14ac:dyDescent="0.2">
      <c r="E1322" s="26"/>
      <c r="R1322" s="18"/>
      <c r="S1322" s="18"/>
      <c r="T1322" s="18"/>
      <c r="U1322" s="18"/>
    </row>
    <row r="1323" spans="5:21" s="13" customFormat="1" x14ac:dyDescent="0.2">
      <c r="E1323" s="26"/>
      <c r="R1323" s="18"/>
      <c r="S1323" s="18"/>
      <c r="T1323" s="18"/>
      <c r="U1323" s="18"/>
    </row>
    <row r="1324" spans="5:21" s="13" customFormat="1" x14ac:dyDescent="0.2">
      <c r="E1324" s="26"/>
      <c r="R1324" s="18"/>
      <c r="S1324" s="18"/>
      <c r="T1324" s="18"/>
      <c r="U1324" s="18"/>
    </row>
    <row r="1325" spans="5:21" s="13" customFormat="1" x14ac:dyDescent="0.2">
      <c r="E1325" s="26"/>
      <c r="R1325" s="18"/>
      <c r="S1325" s="18"/>
      <c r="T1325" s="18"/>
      <c r="U1325" s="18"/>
    </row>
    <row r="1326" spans="5:21" s="13" customFormat="1" x14ac:dyDescent="0.2">
      <c r="E1326" s="26"/>
      <c r="R1326" s="18"/>
      <c r="S1326" s="18"/>
      <c r="T1326" s="18"/>
      <c r="U1326" s="18"/>
    </row>
    <row r="1327" spans="5:21" s="13" customFormat="1" x14ac:dyDescent="0.2">
      <c r="E1327" s="26"/>
      <c r="R1327" s="18"/>
      <c r="S1327" s="18"/>
      <c r="T1327" s="18"/>
      <c r="U1327" s="18"/>
    </row>
    <row r="1328" spans="5:21" s="13" customFormat="1" x14ac:dyDescent="0.2">
      <c r="E1328" s="26"/>
      <c r="R1328" s="18"/>
      <c r="S1328" s="18"/>
      <c r="T1328" s="18"/>
      <c r="U1328" s="18"/>
    </row>
    <row r="1329" spans="5:21" s="13" customFormat="1" x14ac:dyDescent="0.2">
      <c r="E1329" s="26"/>
      <c r="R1329" s="18"/>
      <c r="S1329" s="18"/>
      <c r="T1329" s="18"/>
      <c r="U1329" s="18"/>
    </row>
    <row r="1330" spans="5:21" s="13" customFormat="1" x14ac:dyDescent="0.2">
      <c r="E1330" s="26"/>
      <c r="R1330" s="18"/>
      <c r="S1330" s="18"/>
      <c r="T1330" s="18"/>
      <c r="U1330" s="18"/>
    </row>
    <row r="1331" spans="5:21" s="13" customFormat="1" x14ac:dyDescent="0.2">
      <c r="E1331" s="26"/>
      <c r="R1331" s="18"/>
      <c r="S1331" s="18"/>
      <c r="T1331" s="18"/>
      <c r="U1331" s="18"/>
    </row>
    <row r="1332" spans="5:21" s="13" customFormat="1" x14ac:dyDescent="0.2">
      <c r="E1332" s="26"/>
      <c r="R1332" s="18"/>
      <c r="S1332" s="18"/>
      <c r="T1332" s="18"/>
      <c r="U1332" s="18"/>
    </row>
    <row r="1333" spans="5:21" s="13" customFormat="1" x14ac:dyDescent="0.2">
      <c r="E1333" s="26"/>
      <c r="R1333" s="18"/>
      <c r="S1333" s="18"/>
      <c r="T1333" s="18"/>
      <c r="U1333" s="18"/>
    </row>
    <row r="1334" spans="5:21" s="13" customFormat="1" x14ac:dyDescent="0.2">
      <c r="E1334" s="26"/>
      <c r="R1334" s="18"/>
      <c r="S1334" s="18"/>
      <c r="T1334" s="18"/>
      <c r="U1334" s="18"/>
    </row>
    <row r="1335" spans="5:21" s="13" customFormat="1" x14ac:dyDescent="0.2">
      <c r="E1335" s="26"/>
      <c r="R1335" s="18"/>
      <c r="S1335" s="18"/>
      <c r="T1335" s="18"/>
      <c r="U1335" s="18"/>
    </row>
    <row r="1336" spans="5:21" s="13" customFormat="1" x14ac:dyDescent="0.2">
      <c r="E1336" s="26"/>
      <c r="R1336" s="18"/>
      <c r="S1336" s="18"/>
      <c r="T1336" s="18"/>
      <c r="U1336" s="18"/>
    </row>
    <row r="1337" spans="5:21" s="13" customFormat="1" x14ac:dyDescent="0.2">
      <c r="E1337" s="26"/>
      <c r="R1337" s="18"/>
      <c r="S1337" s="18"/>
      <c r="T1337" s="18"/>
      <c r="U1337" s="18"/>
    </row>
    <row r="1338" spans="5:21" s="13" customFormat="1" x14ac:dyDescent="0.2">
      <c r="E1338" s="26"/>
      <c r="R1338" s="18"/>
      <c r="S1338" s="18"/>
      <c r="T1338" s="18"/>
      <c r="U1338" s="18"/>
    </row>
    <row r="1339" spans="5:21" s="13" customFormat="1" x14ac:dyDescent="0.2">
      <c r="E1339" s="26"/>
      <c r="R1339" s="18"/>
      <c r="S1339" s="18"/>
      <c r="T1339" s="18"/>
      <c r="U1339" s="18"/>
    </row>
    <row r="1340" spans="5:21" s="13" customFormat="1" x14ac:dyDescent="0.2">
      <c r="E1340" s="26"/>
      <c r="R1340" s="18"/>
      <c r="S1340" s="18"/>
      <c r="T1340" s="18"/>
      <c r="U1340" s="18"/>
    </row>
    <row r="1341" spans="5:21" s="13" customFormat="1" x14ac:dyDescent="0.2">
      <c r="E1341" s="26"/>
      <c r="R1341" s="18"/>
      <c r="S1341" s="18"/>
      <c r="T1341" s="18"/>
      <c r="U1341" s="18"/>
    </row>
    <row r="1342" spans="5:21" s="13" customFormat="1" x14ac:dyDescent="0.2">
      <c r="E1342" s="26"/>
      <c r="R1342" s="18"/>
      <c r="S1342" s="18"/>
      <c r="T1342" s="18"/>
      <c r="U1342" s="18"/>
    </row>
    <row r="1343" spans="5:21" s="13" customFormat="1" x14ac:dyDescent="0.2">
      <c r="E1343" s="26"/>
      <c r="R1343" s="18"/>
      <c r="S1343" s="18"/>
      <c r="T1343" s="18"/>
      <c r="U1343" s="18"/>
    </row>
    <row r="1344" spans="5:21" s="13" customFormat="1" x14ac:dyDescent="0.2">
      <c r="E1344" s="26"/>
      <c r="R1344" s="18"/>
      <c r="S1344" s="18"/>
      <c r="T1344" s="18"/>
      <c r="U1344" s="18"/>
    </row>
    <row r="1345" spans="5:21" s="13" customFormat="1" x14ac:dyDescent="0.2">
      <c r="E1345" s="26"/>
      <c r="R1345" s="18"/>
      <c r="S1345" s="18"/>
      <c r="T1345" s="18"/>
      <c r="U1345" s="18"/>
    </row>
    <row r="1346" spans="5:21" s="13" customFormat="1" x14ac:dyDescent="0.2">
      <c r="E1346" s="26"/>
      <c r="R1346" s="18"/>
      <c r="S1346" s="18"/>
      <c r="T1346" s="18"/>
      <c r="U1346" s="18"/>
    </row>
    <row r="1347" spans="5:21" s="13" customFormat="1" x14ac:dyDescent="0.2">
      <c r="E1347" s="26"/>
      <c r="R1347" s="18"/>
      <c r="S1347" s="18"/>
      <c r="T1347" s="18"/>
      <c r="U1347" s="18"/>
    </row>
    <row r="1348" spans="5:21" s="13" customFormat="1" x14ac:dyDescent="0.2">
      <c r="E1348" s="26"/>
      <c r="R1348" s="18"/>
      <c r="S1348" s="18"/>
      <c r="T1348" s="18"/>
      <c r="U1348" s="18"/>
    </row>
    <row r="1349" spans="5:21" s="13" customFormat="1" x14ac:dyDescent="0.2">
      <c r="E1349" s="26"/>
      <c r="R1349" s="18"/>
      <c r="S1349" s="18"/>
      <c r="T1349" s="18"/>
      <c r="U1349" s="18"/>
    </row>
    <row r="1350" spans="5:21" s="13" customFormat="1" x14ac:dyDescent="0.2">
      <c r="E1350" s="26"/>
      <c r="R1350" s="18"/>
      <c r="S1350" s="18"/>
      <c r="T1350" s="18"/>
      <c r="U1350" s="18"/>
    </row>
    <row r="1351" spans="5:21" s="13" customFormat="1" x14ac:dyDescent="0.2">
      <c r="E1351" s="26"/>
      <c r="R1351" s="18"/>
      <c r="S1351" s="18"/>
      <c r="T1351" s="18"/>
      <c r="U1351" s="18"/>
    </row>
    <row r="1352" spans="5:21" s="13" customFormat="1" x14ac:dyDescent="0.2">
      <c r="E1352" s="26"/>
      <c r="R1352" s="18"/>
      <c r="S1352" s="18"/>
      <c r="T1352" s="18"/>
      <c r="U1352" s="18"/>
    </row>
    <row r="1353" spans="5:21" s="13" customFormat="1" x14ac:dyDescent="0.2">
      <c r="E1353" s="26"/>
      <c r="R1353" s="18"/>
      <c r="S1353" s="18"/>
      <c r="T1353" s="18"/>
      <c r="U1353" s="18"/>
    </row>
    <row r="1354" spans="5:21" s="13" customFormat="1" x14ac:dyDescent="0.2">
      <c r="E1354" s="26"/>
      <c r="R1354" s="18"/>
      <c r="S1354" s="18"/>
      <c r="T1354" s="18"/>
      <c r="U1354" s="18"/>
    </row>
    <row r="1355" spans="5:21" s="13" customFormat="1" x14ac:dyDescent="0.2">
      <c r="E1355" s="26"/>
      <c r="R1355" s="18"/>
      <c r="S1355" s="18"/>
      <c r="T1355" s="18"/>
      <c r="U1355" s="18"/>
    </row>
    <row r="1356" spans="5:21" s="13" customFormat="1" x14ac:dyDescent="0.2">
      <c r="E1356" s="26"/>
      <c r="R1356" s="18"/>
      <c r="S1356" s="18"/>
      <c r="T1356" s="18"/>
      <c r="U1356" s="18"/>
    </row>
    <row r="1357" spans="5:21" s="13" customFormat="1" x14ac:dyDescent="0.2">
      <c r="E1357" s="26"/>
      <c r="R1357" s="18"/>
      <c r="S1357" s="18"/>
      <c r="T1357" s="18"/>
      <c r="U1357" s="18"/>
    </row>
    <row r="1358" spans="5:21" s="13" customFormat="1" x14ac:dyDescent="0.2">
      <c r="E1358" s="26"/>
      <c r="R1358" s="18"/>
      <c r="S1358" s="18"/>
      <c r="T1358" s="18"/>
      <c r="U1358" s="18"/>
    </row>
    <row r="1359" spans="5:21" s="13" customFormat="1" x14ac:dyDescent="0.2">
      <c r="E1359" s="26"/>
      <c r="R1359" s="18"/>
      <c r="S1359" s="18"/>
      <c r="T1359" s="18"/>
      <c r="U1359" s="18"/>
    </row>
    <row r="1360" spans="5:21" s="13" customFormat="1" x14ac:dyDescent="0.2">
      <c r="E1360" s="26"/>
      <c r="R1360" s="18"/>
      <c r="S1360" s="18"/>
      <c r="T1360" s="18"/>
      <c r="U1360" s="18"/>
    </row>
    <row r="1361" spans="5:21" s="13" customFormat="1" x14ac:dyDescent="0.2">
      <c r="E1361" s="26"/>
      <c r="R1361" s="18"/>
      <c r="S1361" s="18"/>
      <c r="T1361" s="18"/>
      <c r="U1361" s="18"/>
    </row>
    <row r="1362" spans="5:21" s="13" customFormat="1" x14ac:dyDescent="0.2">
      <c r="E1362" s="26"/>
      <c r="R1362" s="18"/>
      <c r="S1362" s="18"/>
      <c r="T1362" s="18"/>
      <c r="U1362" s="18"/>
    </row>
    <row r="1363" spans="5:21" s="13" customFormat="1" x14ac:dyDescent="0.2">
      <c r="E1363" s="26"/>
      <c r="R1363" s="18"/>
      <c r="S1363" s="18"/>
      <c r="T1363" s="18"/>
      <c r="U1363" s="18"/>
    </row>
    <row r="1364" spans="5:21" s="13" customFormat="1" x14ac:dyDescent="0.2">
      <c r="E1364" s="26"/>
      <c r="R1364" s="18"/>
      <c r="S1364" s="18"/>
      <c r="T1364" s="18"/>
      <c r="U1364" s="18"/>
    </row>
    <row r="1365" spans="5:21" s="13" customFormat="1" x14ac:dyDescent="0.2">
      <c r="E1365" s="26"/>
      <c r="R1365" s="18"/>
      <c r="S1365" s="18"/>
      <c r="T1365" s="18"/>
      <c r="U1365" s="18"/>
    </row>
    <row r="1366" spans="5:21" s="13" customFormat="1" x14ac:dyDescent="0.2">
      <c r="E1366" s="26"/>
      <c r="R1366" s="18"/>
      <c r="S1366" s="18"/>
      <c r="T1366" s="18"/>
      <c r="U1366" s="18"/>
    </row>
    <row r="1367" spans="5:21" s="13" customFormat="1" x14ac:dyDescent="0.2">
      <c r="E1367" s="26"/>
      <c r="R1367" s="18"/>
      <c r="S1367" s="18"/>
      <c r="T1367" s="18"/>
      <c r="U1367" s="18"/>
    </row>
    <row r="1368" spans="5:21" s="13" customFormat="1" x14ac:dyDescent="0.2">
      <c r="E1368" s="26"/>
      <c r="R1368" s="18"/>
      <c r="S1368" s="18"/>
      <c r="T1368" s="18"/>
      <c r="U1368" s="18"/>
    </row>
    <row r="1369" spans="5:21" s="13" customFormat="1" x14ac:dyDescent="0.2">
      <c r="E1369" s="26"/>
      <c r="R1369" s="18"/>
      <c r="S1369" s="18"/>
      <c r="T1369" s="18"/>
      <c r="U1369" s="18"/>
    </row>
    <row r="1370" spans="5:21" s="13" customFormat="1" x14ac:dyDescent="0.2">
      <c r="E1370" s="26"/>
      <c r="R1370" s="18"/>
      <c r="S1370" s="18"/>
      <c r="T1370" s="18"/>
      <c r="U1370" s="18"/>
    </row>
    <row r="1371" spans="5:21" s="13" customFormat="1" x14ac:dyDescent="0.2">
      <c r="E1371" s="26"/>
      <c r="R1371" s="18"/>
      <c r="S1371" s="18"/>
      <c r="T1371" s="18"/>
      <c r="U1371" s="18"/>
    </row>
    <row r="1372" spans="5:21" s="13" customFormat="1" x14ac:dyDescent="0.2">
      <c r="E1372" s="26"/>
      <c r="R1372" s="18"/>
      <c r="S1372" s="18"/>
      <c r="T1372" s="18"/>
      <c r="U1372" s="18"/>
    </row>
    <row r="1373" spans="5:21" s="13" customFormat="1" x14ac:dyDescent="0.2">
      <c r="E1373" s="26"/>
      <c r="R1373" s="18"/>
      <c r="S1373" s="18"/>
      <c r="T1373" s="18"/>
      <c r="U1373" s="18"/>
    </row>
    <row r="1374" spans="5:21" s="13" customFormat="1" x14ac:dyDescent="0.2">
      <c r="E1374" s="26"/>
      <c r="R1374" s="18"/>
      <c r="S1374" s="18"/>
      <c r="T1374" s="18"/>
      <c r="U1374" s="18"/>
    </row>
    <row r="1375" spans="5:21" s="13" customFormat="1" x14ac:dyDescent="0.2">
      <c r="E1375" s="26"/>
      <c r="R1375" s="18"/>
      <c r="S1375" s="18"/>
      <c r="T1375" s="18"/>
      <c r="U1375" s="18"/>
    </row>
    <row r="1376" spans="5:21" s="13" customFormat="1" x14ac:dyDescent="0.2">
      <c r="E1376" s="26"/>
      <c r="R1376" s="18"/>
      <c r="S1376" s="18"/>
      <c r="T1376" s="18"/>
      <c r="U1376" s="18"/>
    </row>
    <row r="1377" spans="5:21" s="13" customFormat="1" x14ac:dyDescent="0.2">
      <c r="E1377" s="26"/>
      <c r="R1377" s="18"/>
      <c r="S1377" s="18"/>
      <c r="T1377" s="18"/>
      <c r="U1377" s="18"/>
    </row>
    <row r="1378" spans="5:21" s="13" customFormat="1" x14ac:dyDescent="0.2">
      <c r="E1378" s="26"/>
      <c r="R1378" s="18"/>
      <c r="S1378" s="18"/>
      <c r="T1378" s="18"/>
      <c r="U1378" s="18"/>
    </row>
    <row r="1379" spans="5:21" s="13" customFormat="1" x14ac:dyDescent="0.2">
      <c r="E1379" s="26"/>
      <c r="R1379" s="18"/>
      <c r="S1379" s="18"/>
      <c r="T1379" s="18"/>
      <c r="U1379" s="18"/>
    </row>
    <row r="1380" spans="5:21" s="13" customFormat="1" x14ac:dyDescent="0.2">
      <c r="E1380" s="26"/>
      <c r="R1380" s="18"/>
      <c r="S1380" s="18"/>
      <c r="T1380" s="18"/>
      <c r="U1380" s="18"/>
    </row>
    <row r="1381" spans="5:21" s="13" customFormat="1" x14ac:dyDescent="0.2">
      <c r="E1381" s="26"/>
      <c r="R1381" s="18"/>
      <c r="S1381" s="18"/>
      <c r="T1381" s="18"/>
      <c r="U1381" s="18"/>
    </row>
    <row r="1382" spans="5:21" s="13" customFormat="1" x14ac:dyDescent="0.2">
      <c r="E1382" s="26"/>
      <c r="R1382" s="18"/>
      <c r="S1382" s="18"/>
      <c r="T1382" s="18"/>
      <c r="U1382" s="18"/>
    </row>
    <row r="1383" spans="5:21" s="13" customFormat="1" x14ac:dyDescent="0.2">
      <c r="E1383" s="26"/>
      <c r="R1383" s="18"/>
      <c r="S1383" s="18"/>
      <c r="T1383" s="18"/>
      <c r="U1383" s="18"/>
    </row>
    <row r="1384" spans="5:21" s="13" customFormat="1" x14ac:dyDescent="0.2">
      <c r="E1384" s="26"/>
      <c r="R1384" s="18"/>
      <c r="S1384" s="18"/>
      <c r="T1384" s="18"/>
      <c r="U1384" s="18"/>
    </row>
    <row r="1385" spans="5:21" s="13" customFormat="1" x14ac:dyDescent="0.2">
      <c r="E1385" s="26"/>
      <c r="R1385" s="18"/>
      <c r="S1385" s="18"/>
      <c r="T1385" s="18"/>
      <c r="U1385" s="18"/>
    </row>
    <row r="1386" spans="5:21" s="13" customFormat="1" x14ac:dyDescent="0.2">
      <c r="E1386" s="26"/>
      <c r="R1386" s="18"/>
      <c r="S1386" s="18"/>
      <c r="T1386" s="18"/>
      <c r="U1386" s="18"/>
    </row>
    <row r="1387" spans="5:21" s="13" customFormat="1" x14ac:dyDescent="0.2">
      <c r="E1387" s="26"/>
      <c r="R1387" s="18"/>
      <c r="S1387" s="18"/>
      <c r="T1387" s="18"/>
      <c r="U1387" s="18"/>
    </row>
    <row r="1388" spans="5:21" s="13" customFormat="1" x14ac:dyDescent="0.2">
      <c r="E1388" s="26"/>
      <c r="R1388" s="18"/>
      <c r="S1388" s="18"/>
      <c r="T1388" s="18"/>
      <c r="U1388" s="18"/>
    </row>
    <row r="1389" spans="5:21" s="13" customFormat="1" x14ac:dyDescent="0.2">
      <c r="E1389" s="26"/>
      <c r="R1389" s="18"/>
      <c r="S1389" s="18"/>
      <c r="T1389" s="18"/>
      <c r="U1389" s="18"/>
    </row>
    <row r="1390" spans="5:21" s="13" customFormat="1" x14ac:dyDescent="0.2">
      <c r="E1390" s="26"/>
      <c r="R1390" s="18"/>
      <c r="S1390" s="18"/>
      <c r="T1390" s="18"/>
      <c r="U1390" s="18"/>
    </row>
    <row r="1391" spans="5:21" s="13" customFormat="1" x14ac:dyDescent="0.2">
      <c r="E1391" s="26"/>
      <c r="R1391" s="18"/>
      <c r="S1391" s="18"/>
      <c r="T1391" s="18"/>
      <c r="U1391" s="18"/>
    </row>
    <row r="1392" spans="5:21" s="13" customFormat="1" x14ac:dyDescent="0.2">
      <c r="E1392" s="26"/>
      <c r="R1392" s="18"/>
      <c r="S1392" s="18"/>
      <c r="T1392" s="18"/>
      <c r="U1392" s="18"/>
    </row>
    <row r="1393" spans="5:21" s="13" customFormat="1" x14ac:dyDescent="0.2">
      <c r="E1393" s="26"/>
      <c r="R1393" s="18"/>
      <c r="S1393" s="18"/>
      <c r="T1393" s="18"/>
      <c r="U1393" s="18"/>
    </row>
    <row r="1394" spans="5:21" s="13" customFormat="1" x14ac:dyDescent="0.2">
      <c r="E1394" s="26"/>
      <c r="R1394" s="18"/>
      <c r="S1394" s="18"/>
      <c r="T1394" s="18"/>
      <c r="U1394" s="18"/>
    </row>
    <row r="1395" spans="5:21" s="13" customFormat="1" x14ac:dyDescent="0.2">
      <c r="E1395" s="26"/>
      <c r="R1395" s="18"/>
      <c r="S1395" s="18"/>
      <c r="T1395" s="18"/>
      <c r="U1395" s="18"/>
    </row>
    <row r="1396" spans="5:21" s="13" customFormat="1" x14ac:dyDescent="0.2">
      <c r="E1396" s="26"/>
      <c r="R1396" s="18"/>
      <c r="S1396" s="18"/>
      <c r="T1396" s="18"/>
      <c r="U1396" s="18"/>
    </row>
    <row r="1397" spans="5:21" s="13" customFormat="1" x14ac:dyDescent="0.2">
      <c r="E1397" s="26"/>
      <c r="R1397" s="18"/>
      <c r="S1397" s="18"/>
      <c r="T1397" s="18"/>
      <c r="U1397" s="18"/>
    </row>
    <row r="1398" spans="5:21" s="13" customFormat="1" x14ac:dyDescent="0.2">
      <c r="E1398" s="26"/>
      <c r="R1398" s="18"/>
      <c r="S1398" s="18"/>
      <c r="T1398" s="18"/>
      <c r="U1398" s="18"/>
    </row>
    <row r="1399" spans="5:21" s="13" customFormat="1" x14ac:dyDescent="0.2">
      <c r="E1399" s="26"/>
      <c r="R1399" s="18"/>
      <c r="S1399" s="18"/>
      <c r="T1399" s="18"/>
      <c r="U1399" s="18"/>
    </row>
    <row r="1400" spans="5:21" s="13" customFormat="1" x14ac:dyDescent="0.2">
      <c r="E1400" s="26"/>
      <c r="R1400" s="18"/>
      <c r="S1400" s="18"/>
      <c r="T1400" s="18"/>
      <c r="U1400" s="18"/>
    </row>
    <row r="1401" spans="5:21" s="13" customFormat="1" x14ac:dyDescent="0.2">
      <c r="E1401" s="26"/>
      <c r="R1401" s="18"/>
      <c r="S1401" s="18"/>
      <c r="T1401" s="18"/>
      <c r="U1401" s="18"/>
    </row>
    <row r="1402" spans="5:21" s="13" customFormat="1" x14ac:dyDescent="0.2">
      <c r="E1402" s="26"/>
      <c r="R1402" s="18"/>
      <c r="S1402" s="18"/>
      <c r="T1402" s="18"/>
      <c r="U1402" s="18"/>
    </row>
    <row r="1403" spans="5:21" s="13" customFormat="1" x14ac:dyDescent="0.2">
      <c r="E1403" s="26"/>
      <c r="R1403" s="18"/>
      <c r="S1403" s="18"/>
      <c r="T1403" s="18"/>
      <c r="U1403" s="18"/>
    </row>
    <row r="1404" spans="5:21" s="13" customFormat="1" x14ac:dyDescent="0.2">
      <c r="E1404" s="26"/>
      <c r="R1404" s="18"/>
      <c r="S1404" s="18"/>
      <c r="T1404" s="18"/>
      <c r="U1404" s="18"/>
    </row>
    <row r="1405" spans="5:21" s="13" customFormat="1" x14ac:dyDescent="0.2">
      <c r="E1405" s="26"/>
      <c r="R1405" s="18"/>
      <c r="S1405" s="18"/>
      <c r="T1405" s="18"/>
      <c r="U1405" s="18"/>
    </row>
    <row r="1406" spans="5:21" s="13" customFormat="1" x14ac:dyDescent="0.2">
      <c r="E1406" s="26"/>
      <c r="R1406" s="18"/>
      <c r="S1406" s="18"/>
      <c r="T1406" s="18"/>
      <c r="U1406" s="18"/>
    </row>
    <row r="1407" spans="5:21" s="13" customFormat="1" x14ac:dyDescent="0.2">
      <c r="E1407" s="26"/>
      <c r="R1407" s="18"/>
      <c r="S1407" s="18"/>
      <c r="T1407" s="18"/>
      <c r="U1407" s="18"/>
    </row>
    <row r="1408" spans="5:21" s="13" customFormat="1" x14ac:dyDescent="0.2">
      <c r="E1408" s="26"/>
      <c r="R1408" s="18"/>
      <c r="S1408" s="18"/>
      <c r="T1408" s="18"/>
      <c r="U1408" s="18"/>
    </row>
    <row r="1409" spans="5:21" s="13" customFormat="1" x14ac:dyDescent="0.2">
      <c r="E1409" s="26"/>
      <c r="R1409" s="18"/>
      <c r="S1409" s="18"/>
      <c r="T1409" s="18"/>
      <c r="U1409" s="18"/>
    </row>
    <row r="1410" spans="5:21" s="13" customFormat="1" x14ac:dyDescent="0.2">
      <c r="E1410" s="26"/>
      <c r="R1410" s="18"/>
      <c r="S1410" s="18"/>
      <c r="T1410" s="18"/>
      <c r="U1410" s="18"/>
    </row>
    <row r="1411" spans="5:21" s="13" customFormat="1" x14ac:dyDescent="0.2">
      <c r="E1411" s="26"/>
      <c r="R1411" s="18"/>
      <c r="S1411" s="18"/>
      <c r="T1411" s="18"/>
      <c r="U1411" s="18"/>
    </row>
    <row r="1412" spans="5:21" s="13" customFormat="1" x14ac:dyDescent="0.2">
      <c r="E1412" s="26"/>
      <c r="R1412" s="18"/>
      <c r="S1412" s="18"/>
      <c r="T1412" s="18"/>
      <c r="U1412" s="18"/>
    </row>
    <row r="1413" spans="5:21" s="13" customFormat="1" x14ac:dyDescent="0.2">
      <c r="E1413" s="26"/>
      <c r="R1413" s="18"/>
      <c r="S1413" s="18"/>
      <c r="T1413" s="18"/>
      <c r="U1413" s="18"/>
    </row>
    <row r="1414" spans="5:21" s="13" customFormat="1" x14ac:dyDescent="0.2">
      <c r="E1414" s="26"/>
      <c r="R1414" s="18"/>
      <c r="S1414" s="18"/>
      <c r="T1414" s="18"/>
      <c r="U1414" s="18"/>
    </row>
    <row r="1415" spans="5:21" s="13" customFormat="1" x14ac:dyDescent="0.2">
      <c r="E1415" s="26"/>
      <c r="R1415" s="18"/>
      <c r="S1415" s="18"/>
      <c r="T1415" s="18"/>
      <c r="U1415" s="18"/>
    </row>
    <row r="1416" spans="5:21" s="13" customFormat="1" x14ac:dyDescent="0.2">
      <c r="E1416" s="26"/>
      <c r="R1416" s="18"/>
      <c r="S1416" s="18"/>
      <c r="T1416" s="18"/>
      <c r="U1416" s="18"/>
    </row>
    <row r="1417" spans="5:21" s="13" customFormat="1" x14ac:dyDescent="0.2">
      <c r="E1417" s="26"/>
      <c r="R1417" s="18"/>
      <c r="S1417" s="18"/>
      <c r="T1417" s="18"/>
      <c r="U1417" s="18"/>
    </row>
    <row r="1418" spans="5:21" s="13" customFormat="1" x14ac:dyDescent="0.2">
      <c r="E1418" s="26"/>
      <c r="R1418" s="18"/>
      <c r="S1418" s="18"/>
      <c r="T1418" s="18"/>
      <c r="U1418" s="18"/>
    </row>
    <row r="1419" spans="5:21" s="13" customFormat="1" x14ac:dyDescent="0.2">
      <c r="E1419" s="26"/>
      <c r="R1419" s="18"/>
      <c r="S1419" s="18"/>
      <c r="T1419" s="18"/>
      <c r="U1419" s="18"/>
    </row>
    <row r="1420" spans="5:21" s="13" customFormat="1" x14ac:dyDescent="0.2">
      <c r="E1420" s="26"/>
      <c r="R1420" s="18"/>
      <c r="S1420" s="18"/>
      <c r="T1420" s="18"/>
      <c r="U1420" s="18"/>
    </row>
    <row r="1421" spans="5:21" s="13" customFormat="1" x14ac:dyDescent="0.2">
      <c r="E1421" s="26"/>
      <c r="R1421" s="18"/>
      <c r="S1421" s="18"/>
      <c r="T1421" s="18"/>
      <c r="U1421" s="18"/>
    </row>
    <row r="1422" spans="5:21" s="13" customFormat="1" x14ac:dyDescent="0.2">
      <c r="E1422" s="26"/>
      <c r="R1422" s="18"/>
      <c r="S1422" s="18"/>
      <c r="T1422" s="18"/>
      <c r="U1422" s="18"/>
    </row>
    <row r="1423" spans="5:21" s="13" customFormat="1" x14ac:dyDescent="0.2">
      <c r="E1423" s="26"/>
      <c r="R1423" s="18"/>
      <c r="S1423" s="18"/>
      <c r="T1423" s="18"/>
      <c r="U1423" s="18"/>
    </row>
    <row r="1424" spans="5:21" s="13" customFormat="1" x14ac:dyDescent="0.2">
      <c r="E1424" s="26"/>
      <c r="R1424" s="18"/>
      <c r="S1424" s="18"/>
      <c r="T1424" s="18"/>
      <c r="U1424" s="18"/>
    </row>
    <row r="1425" spans="5:21" s="13" customFormat="1" x14ac:dyDescent="0.2">
      <c r="E1425" s="26"/>
      <c r="R1425" s="18"/>
      <c r="S1425" s="18"/>
      <c r="T1425" s="18"/>
      <c r="U1425" s="18"/>
    </row>
    <row r="1426" spans="5:21" s="13" customFormat="1" x14ac:dyDescent="0.2">
      <c r="E1426" s="26"/>
      <c r="R1426" s="18"/>
      <c r="S1426" s="18"/>
      <c r="T1426" s="18"/>
      <c r="U1426" s="18"/>
    </row>
    <row r="1427" spans="5:21" s="13" customFormat="1" x14ac:dyDescent="0.2">
      <c r="E1427" s="26"/>
      <c r="R1427" s="18"/>
      <c r="S1427" s="18"/>
      <c r="T1427" s="18"/>
      <c r="U1427" s="18"/>
    </row>
    <row r="1428" spans="5:21" s="13" customFormat="1" x14ac:dyDescent="0.2">
      <c r="E1428" s="26"/>
      <c r="R1428" s="18"/>
      <c r="S1428" s="18"/>
      <c r="T1428" s="18"/>
      <c r="U1428" s="18"/>
    </row>
    <row r="1429" spans="5:21" s="13" customFormat="1" x14ac:dyDescent="0.2">
      <c r="E1429" s="26"/>
      <c r="R1429" s="18"/>
      <c r="S1429" s="18"/>
      <c r="T1429" s="18"/>
      <c r="U1429" s="18"/>
    </row>
    <row r="1430" spans="5:21" s="13" customFormat="1" x14ac:dyDescent="0.2">
      <c r="E1430" s="26"/>
      <c r="R1430" s="18"/>
      <c r="S1430" s="18"/>
      <c r="T1430" s="18"/>
      <c r="U1430" s="18"/>
    </row>
    <row r="1431" spans="5:21" s="13" customFormat="1" x14ac:dyDescent="0.2">
      <c r="E1431" s="26"/>
      <c r="R1431" s="18"/>
      <c r="S1431" s="18"/>
      <c r="T1431" s="18"/>
      <c r="U1431" s="18"/>
    </row>
    <row r="1432" spans="5:21" s="13" customFormat="1" x14ac:dyDescent="0.2">
      <c r="E1432" s="26"/>
      <c r="R1432" s="18"/>
      <c r="S1432" s="18"/>
      <c r="T1432" s="18"/>
      <c r="U1432" s="18"/>
    </row>
    <row r="1433" spans="5:21" s="13" customFormat="1" x14ac:dyDescent="0.2">
      <c r="E1433" s="26"/>
      <c r="R1433" s="18"/>
      <c r="S1433" s="18"/>
      <c r="T1433" s="18"/>
      <c r="U1433" s="18"/>
    </row>
    <row r="1434" spans="5:21" s="13" customFormat="1" x14ac:dyDescent="0.2">
      <c r="E1434" s="26"/>
      <c r="R1434" s="18"/>
      <c r="S1434" s="18"/>
      <c r="T1434" s="18"/>
      <c r="U1434" s="18"/>
    </row>
    <row r="1435" spans="5:21" s="13" customFormat="1" x14ac:dyDescent="0.2">
      <c r="E1435" s="26"/>
      <c r="R1435" s="18"/>
      <c r="S1435" s="18"/>
      <c r="T1435" s="18"/>
      <c r="U1435" s="18"/>
    </row>
    <row r="1436" spans="5:21" s="13" customFormat="1" x14ac:dyDescent="0.2">
      <c r="E1436" s="26"/>
      <c r="R1436" s="18"/>
      <c r="S1436" s="18"/>
      <c r="T1436" s="18"/>
      <c r="U1436" s="18"/>
    </row>
    <row r="1437" spans="5:21" s="13" customFormat="1" x14ac:dyDescent="0.2">
      <c r="E1437" s="26"/>
      <c r="R1437" s="18"/>
      <c r="S1437" s="18"/>
      <c r="T1437" s="18"/>
      <c r="U1437" s="18"/>
    </row>
    <row r="1438" spans="5:21" s="13" customFormat="1" x14ac:dyDescent="0.2">
      <c r="E1438" s="26"/>
      <c r="R1438" s="18"/>
      <c r="S1438" s="18"/>
      <c r="T1438" s="18"/>
      <c r="U1438" s="18"/>
    </row>
    <row r="1439" spans="5:21" s="13" customFormat="1" x14ac:dyDescent="0.2">
      <c r="E1439" s="26"/>
      <c r="R1439" s="18"/>
      <c r="S1439" s="18"/>
      <c r="T1439" s="18"/>
      <c r="U1439" s="18"/>
    </row>
    <row r="1440" spans="5:21" s="13" customFormat="1" x14ac:dyDescent="0.2">
      <c r="E1440" s="26"/>
      <c r="R1440" s="18"/>
      <c r="S1440" s="18"/>
      <c r="T1440" s="18"/>
      <c r="U1440" s="18"/>
    </row>
    <row r="1441" spans="5:21" s="13" customFormat="1" x14ac:dyDescent="0.2">
      <c r="E1441" s="26"/>
      <c r="R1441" s="18"/>
      <c r="S1441" s="18"/>
      <c r="T1441" s="18"/>
      <c r="U1441" s="18"/>
    </row>
    <row r="1442" spans="5:21" s="13" customFormat="1" x14ac:dyDescent="0.2">
      <c r="E1442" s="26"/>
      <c r="R1442" s="18"/>
      <c r="S1442" s="18"/>
      <c r="T1442" s="18"/>
      <c r="U1442" s="18"/>
    </row>
    <row r="1443" spans="5:21" s="13" customFormat="1" x14ac:dyDescent="0.2">
      <c r="E1443" s="26"/>
      <c r="R1443" s="18"/>
      <c r="S1443" s="18"/>
      <c r="T1443" s="18"/>
      <c r="U1443" s="18"/>
    </row>
    <row r="1444" spans="5:21" s="13" customFormat="1" x14ac:dyDescent="0.2">
      <c r="E1444" s="26"/>
      <c r="R1444" s="18"/>
      <c r="S1444" s="18"/>
      <c r="T1444" s="18"/>
      <c r="U1444" s="18"/>
    </row>
    <row r="1445" spans="5:21" s="13" customFormat="1" x14ac:dyDescent="0.2">
      <c r="E1445" s="26"/>
      <c r="R1445" s="18"/>
      <c r="S1445" s="18"/>
      <c r="T1445" s="18"/>
      <c r="U1445" s="18"/>
    </row>
    <row r="1446" spans="5:21" s="13" customFormat="1" x14ac:dyDescent="0.2">
      <c r="E1446" s="26"/>
      <c r="R1446" s="18"/>
      <c r="S1446" s="18"/>
      <c r="T1446" s="18"/>
      <c r="U1446" s="18"/>
    </row>
    <row r="1447" spans="5:21" s="13" customFormat="1" x14ac:dyDescent="0.2">
      <c r="E1447" s="26"/>
      <c r="R1447" s="18"/>
      <c r="S1447" s="18"/>
      <c r="T1447" s="18"/>
      <c r="U1447" s="18"/>
    </row>
    <row r="1448" spans="5:21" s="13" customFormat="1" x14ac:dyDescent="0.2">
      <c r="E1448" s="26"/>
      <c r="R1448" s="18"/>
      <c r="S1448" s="18"/>
      <c r="T1448" s="18"/>
      <c r="U1448" s="18"/>
    </row>
    <row r="1449" spans="5:21" s="13" customFormat="1" x14ac:dyDescent="0.2">
      <c r="E1449" s="26"/>
      <c r="R1449" s="18"/>
      <c r="S1449" s="18"/>
      <c r="T1449" s="18"/>
      <c r="U1449" s="18"/>
    </row>
    <row r="1450" spans="5:21" s="13" customFormat="1" x14ac:dyDescent="0.2">
      <c r="E1450" s="26"/>
      <c r="R1450" s="18"/>
      <c r="S1450" s="18"/>
      <c r="T1450" s="18"/>
      <c r="U1450" s="18"/>
    </row>
    <row r="1451" spans="5:21" s="13" customFormat="1" x14ac:dyDescent="0.2">
      <c r="E1451" s="26"/>
      <c r="R1451" s="18"/>
      <c r="S1451" s="18"/>
      <c r="T1451" s="18"/>
      <c r="U1451" s="18"/>
    </row>
    <row r="1452" spans="5:21" s="13" customFormat="1" x14ac:dyDescent="0.2">
      <c r="E1452" s="26"/>
      <c r="R1452" s="18"/>
      <c r="S1452" s="18"/>
      <c r="T1452" s="18"/>
      <c r="U1452" s="18"/>
    </row>
    <row r="1453" spans="5:21" s="13" customFormat="1" x14ac:dyDescent="0.2">
      <c r="E1453" s="26"/>
      <c r="R1453" s="18"/>
      <c r="S1453" s="18"/>
      <c r="T1453" s="18"/>
      <c r="U1453" s="18"/>
    </row>
    <row r="1454" spans="5:21" s="13" customFormat="1" x14ac:dyDescent="0.2">
      <c r="E1454" s="26"/>
      <c r="R1454" s="18"/>
      <c r="S1454" s="18"/>
      <c r="T1454" s="18"/>
      <c r="U1454" s="18"/>
    </row>
    <row r="1455" spans="5:21" s="13" customFormat="1" x14ac:dyDescent="0.2">
      <c r="E1455" s="26"/>
      <c r="R1455" s="18"/>
      <c r="S1455" s="18"/>
      <c r="T1455" s="18"/>
      <c r="U1455" s="18"/>
    </row>
    <row r="1456" spans="5:21" s="13" customFormat="1" x14ac:dyDescent="0.2">
      <c r="E1456" s="26"/>
      <c r="R1456" s="18"/>
      <c r="S1456" s="18"/>
      <c r="T1456" s="18"/>
      <c r="U1456" s="18"/>
    </row>
    <row r="1457" spans="5:21" s="13" customFormat="1" x14ac:dyDescent="0.2">
      <c r="E1457" s="26"/>
      <c r="R1457" s="18"/>
      <c r="S1457" s="18"/>
      <c r="T1457" s="18"/>
      <c r="U1457" s="18"/>
    </row>
    <row r="1458" spans="5:21" s="13" customFormat="1" x14ac:dyDescent="0.2">
      <c r="E1458" s="26"/>
      <c r="R1458" s="18"/>
      <c r="S1458" s="18"/>
      <c r="T1458" s="18"/>
      <c r="U1458" s="18"/>
    </row>
    <row r="1459" spans="5:21" s="13" customFormat="1" x14ac:dyDescent="0.2">
      <c r="E1459" s="26"/>
      <c r="R1459" s="18"/>
      <c r="S1459" s="18"/>
      <c r="T1459" s="18"/>
      <c r="U1459" s="18"/>
    </row>
    <row r="1460" spans="5:21" s="13" customFormat="1" x14ac:dyDescent="0.2">
      <c r="E1460" s="26"/>
      <c r="R1460" s="18"/>
      <c r="S1460" s="18"/>
      <c r="T1460" s="18"/>
      <c r="U1460" s="18"/>
    </row>
    <row r="1461" spans="5:21" s="13" customFormat="1" x14ac:dyDescent="0.2">
      <c r="E1461" s="26"/>
      <c r="R1461" s="18"/>
      <c r="S1461" s="18"/>
      <c r="T1461" s="18"/>
      <c r="U1461" s="18"/>
    </row>
    <row r="1462" spans="5:21" s="13" customFormat="1" x14ac:dyDescent="0.2">
      <c r="E1462" s="26"/>
      <c r="R1462" s="18"/>
      <c r="S1462" s="18"/>
      <c r="T1462" s="18"/>
      <c r="U1462" s="18"/>
    </row>
    <row r="1463" spans="5:21" s="13" customFormat="1" x14ac:dyDescent="0.2">
      <c r="E1463" s="26"/>
      <c r="R1463" s="18"/>
      <c r="S1463" s="18"/>
      <c r="T1463" s="18"/>
      <c r="U1463" s="18"/>
    </row>
    <row r="1464" spans="5:21" s="13" customFormat="1" x14ac:dyDescent="0.2">
      <c r="E1464" s="26"/>
      <c r="R1464" s="18"/>
      <c r="S1464" s="18"/>
      <c r="T1464" s="18"/>
      <c r="U1464" s="18"/>
    </row>
    <row r="1465" spans="5:21" s="13" customFormat="1" x14ac:dyDescent="0.2">
      <c r="E1465" s="26"/>
      <c r="R1465" s="18"/>
      <c r="S1465" s="18"/>
      <c r="T1465" s="18"/>
      <c r="U1465" s="18"/>
    </row>
    <row r="1466" spans="5:21" s="13" customFormat="1" x14ac:dyDescent="0.2">
      <c r="E1466" s="26"/>
      <c r="R1466" s="18"/>
      <c r="S1466" s="18"/>
      <c r="T1466" s="18"/>
      <c r="U1466" s="18"/>
    </row>
    <row r="1467" spans="5:21" s="13" customFormat="1" x14ac:dyDescent="0.2">
      <c r="E1467" s="26"/>
      <c r="R1467" s="18"/>
      <c r="S1467" s="18"/>
      <c r="T1467" s="18"/>
      <c r="U1467" s="18"/>
    </row>
    <row r="1468" spans="5:21" s="13" customFormat="1" x14ac:dyDescent="0.2">
      <c r="E1468" s="26"/>
      <c r="R1468" s="18"/>
      <c r="S1468" s="18"/>
      <c r="T1468" s="18"/>
      <c r="U1468" s="18"/>
    </row>
    <row r="1469" spans="5:21" s="13" customFormat="1" x14ac:dyDescent="0.2">
      <c r="E1469" s="26"/>
      <c r="R1469" s="18"/>
      <c r="S1469" s="18"/>
      <c r="T1469" s="18"/>
      <c r="U1469" s="18"/>
    </row>
    <row r="1470" spans="5:21" s="13" customFormat="1" x14ac:dyDescent="0.2">
      <c r="E1470" s="26"/>
      <c r="R1470" s="18"/>
      <c r="S1470" s="18"/>
      <c r="T1470" s="18"/>
      <c r="U1470" s="18"/>
    </row>
    <row r="1471" spans="5:21" s="13" customFormat="1" x14ac:dyDescent="0.2">
      <c r="E1471" s="26"/>
      <c r="R1471" s="18"/>
      <c r="S1471" s="18"/>
      <c r="T1471" s="18"/>
      <c r="U1471" s="18"/>
    </row>
    <row r="1472" spans="5:21" s="13" customFormat="1" x14ac:dyDescent="0.2">
      <c r="E1472" s="26"/>
      <c r="R1472" s="18"/>
      <c r="S1472" s="18"/>
      <c r="T1472" s="18"/>
      <c r="U1472" s="18"/>
    </row>
    <row r="1473" spans="5:21" s="13" customFormat="1" x14ac:dyDescent="0.2">
      <c r="E1473" s="26"/>
      <c r="R1473" s="18"/>
      <c r="S1473" s="18"/>
      <c r="T1473" s="18"/>
      <c r="U1473" s="18"/>
    </row>
    <row r="1474" spans="5:21" s="13" customFormat="1" x14ac:dyDescent="0.2">
      <c r="E1474" s="26"/>
      <c r="R1474" s="18"/>
      <c r="S1474" s="18"/>
      <c r="T1474" s="18"/>
      <c r="U1474" s="18"/>
    </row>
    <row r="1475" spans="5:21" s="13" customFormat="1" x14ac:dyDescent="0.2">
      <c r="E1475" s="26"/>
      <c r="R1475" s="18"/>
      <c r="S1475" s="18"/>
      <c r="T1475" s="18"/>
      <c r="U1475" s="18"/>
    </row>
    <row r="1476" spans="5:21" s="13" customFormat="1" x14ac:dyDescent="0.2">
      <c r="E1476" s="26"/>
      <c r="R1476" s="18"/>
      <c r="S1476" s="18"/>
      <c r="T1476" s="18"/>
      <c r="U1476" s="18"/>
    </row>
    <row r="1477" spans="5:21" s="13" customFormat="1" x14ac:dyDescent="0.2">
      <c r="E1477" s="26"/>
      <c r="R1477" s="18"/>
      <c r="S1477" s="18"/>
      <c r="T1477" s="18"/>
      <c r="U1477" s="18"/>
    </row>
    <row r="1478" spans="5:21" s="13" customFormat="1" x14ac:dyDescent="0.2">
      <c r="E1478" s="26"/>
      <c r="R1478" s="18"/>
      <c r="S1478" s="18"/>
      <c r="T1478" s="18"/>
      <c r="U1478" s="18"/>
    </row>
    <row r="1479" spans="5:21" s="13" customFormat="1" x14ac:dyDescent="0.2">
      <c r="E1479" s="26"/>
      <c r="R1479" s="18"/>
      <c r="S1479" s="18"/>
      <c r="T1479" s="18"/>
      <c r="U1479" s="18"/>
    </row>
    <row r="1480" spans="5:21" s="13" customFormat="1" x14ac:dyDescent="0.2">
      <c r="E1480" s="26"/>
      <c r="R1480" s="18"/>
      <c r="S1480" s="18"/>
      <c r="T1480" s="18"/>
      <c r="U1480" s="18"/>
    </row>
    <row r="1481" spans="5:21" s="13" customFormat="1" x14ac:dyDescent="0.2">
      <c r="E1481" s="26"/>
      <c r="R1481" s="18"/>
      <c r="S1481" s="18"/>
      <c r="T1481" s="18"/>
      <c r="U1481" s="18"/>
    </row>
    <row r="1482" spans="5:21" s="13" customFormat="1" x14ac:dyDescent="0.2">
      <c r="E1482" s="26"/>
      <c r="R1482" s="18"/>
      <c r="S1482" s="18"/>
      <c r="T1482" s="18"/>
      <c r="U1482" s="18"/>
    </row>
    <row r="1483" spans="5:21" s="13" customFormat="1" x14ac:dyDescent="0.2">
      <c r="E1483" s="26"/>
      <c r="R1483" s="18"/>
      <c r="S1483" s="18"/>
      <c r="T1483" s="18"/>
      <c r="U1483" s="18"/>
    </row>
    <row r="1484" spans="5:21" s="13" customFormat="1" x14ac:dyDescent="0.2">
      <c r="E1484" s="26"/>
      <c r="R1484" s="18"/>
      <c r="S1484" s="18"/>
      <c r="T1484" s="18"/>
      <c r="U1484" s="18"/>
    </row>
    <row r="1485" spans="5:21" s="13" customFormat="1" x14ac:dyDescent="0.2">
      <c r="E1485" s="26"/>
      <c r="R1485" s="18"/>
      <c r="S1485" s="18"/>
      <c r="T1485" s="18"/>
      <c r="U1485" s="18"/>
    </row>
    <row r="1486" spans="5:21" s="13" customFormat="1" x14ac:dyDescent="0.2">
      <c r="E1486" s="26"/>
      <c r="R1486" s="18"/>
      <c r="S1486" s="18"/>
      <c r="T1486" s="18"/>
      <c r="U1486" s="18"/>
    </row>
    <row r="1487" spans="5:21" s="13" customFormat="1" x14ac:dyDescent="0.2">
      <c r="E1487" s="26"/>
      <c r="R1487" s="18"/>
      <c r="S1487" s="18"/>
      <c r="T1487" s="18"/>
      <c r="U1487" s="18"/>
    </row>
    <row r="1488" spans="5:21" s="13" customFormat="1" x14ac:dyDescent="0.2">
      <c r="E1488" s="26"/>
      <c r="R1488" s="18"/>
      <c r="S1488" s="18"/>
      <c r="T1488" s="18"/>
      <c r="U1488" s="18"/>
    </row>
    <row r="1489" spans="5:21" s="13" customFormat="1" x14ac:dyDescent="0.2">
      <c r="E1489" s="26"/>
      <c r="R1489" s="18"/>
      <c r="S1489" s="18"/>
      <c r="T1489" s="18"/>
      <c r="U1489" s="18"/>
    </row>
    <row r="1490" spans="5:21" s="13" customFormat="1" x14ac:dyDescent="0.2">
      <c r="E1490" s="26"/>
      <c r="R1490" s="18"/>
      <c r="S1490" s="18"/>
      <c r="T1490" s="18"/>
      <c r="U1490" s="18"/>
    </row>
    <row r="1491" spans="5:21" s="13" customFormat="1" x14ac:dyDescent="0.2">
      <c r="E1491" s="26"/>
      <c r="R1491" s="18"/>
      <c r="S1491" s="18"/>
      <c r="T1491" s="18"/>
      <c r="U1491" s="18"/>
    </row>
    <row r="1492" spans="5:21" s="13" customFormat="1" x14ac:dyDescent="0.2">
      <c r="E1492" s="26"/>
      <c r="R1492" s="18"/>
      <c r="S1492" s="18"/>
      <c r="T1492" s="18"/>
      <c r="U1492" s="18"/>
    </row>
    <row r="1493" spans="5:21" s="13" customFormat="1" x14ac:dyDescent="0.2">
      <c r="E1493" s="26"/>
      <c r="R1493" s="18"/>
      <c r="S1493" s="18"/>
      <c r="T1493" s="18"/>
      <c r="U1493" s="18"/>
    </row>
    <row r="1494" spans="5:21" s="13" customFormat="1" x14ac:dyDescent="0.2">
      <c r="E1494" s="26"/>
      <c r="R1494" s="18"/>
      <c r="S1494" s="18"/>
      <c r="T1494" s="18"/>
      <c r="U1494" s="18"/>
    </row>
    <row r="1495" spans="5:21" s="13" customFormat="1" x14ac:dyDescent="0.2">
      <c r="E1495" s="26"/>
      <c r="R1495" s="18"/>
      <c r="S1495" s="18"/>
      <c r="T1495" s="18"/>
      <c r="U1495" s="18"/>
    </row>
    <row r="1496" spans="5:21" s="13" customFormat="1" x14ac:dyDescent="0.2">
      <c r="E1496" s="26"/>
      <c r="R1496" s="18"/>
      <c r="S1496" s="18"/>
      <c r="T1496" s="18"/>
      <c r="U1496" s="18"/>
    </row>
    <row r="1497" spans="5:21" s="13" customFormat="1" x14ac:dyDescent="0.2">
      <c r="E1497" s="26"/>
      <c r="R1497" s="18"/>
      <c r="S1497" s="18"/>
      <c r="T1497" s="18"/>
      <c r="U1497" s="18"/>
    </row>
    <row r="1498" spans="5:21" s="13" customFormat="1" x14ac:dyDescent="0.2">
      <c r="E1498" s="26"/>
      <c r="R1498" s="18"/>
      <c r="S1498" s="18"/>
      <c r="T1498" s="18"/>
      <c r="U1498" s="18"/>
    </row>
    <row r="1499" spans="5:21" s="13" customFormat="1" x14ac:dyDescent="0.2">
      <c r="E1499" s="26"/>
      <c r="R1499" s="18"/>
      <c r="S1499" s="18"/>
      <c r="T1499" s="18"/>
      <c r="U1499" s="18"/>
    </row>
    <row r="1500" spans="5:21" s="13" customFormat="1" x14ac:dyDescent="0.2">
      <c r="E1500" s="26"/>
      <c r="R1500" s="18"/>
      <c r="S1500" s="18"/>
      <c r="T1500" s="18"/>
      <c r="U1500" s="18"/>
    </row>
    <row r="1501" spans="5:21" s="13" customFormat="1" x14ac:dyDescent="0.2">
      <c r="E1501" s="26"/>
      <c r="R1501" s="18"/>
      <c r="S1501" s="18"/>
      <c r="T1501" s="18"/>
      <c r="U1501" s="18"/>
    </row>
    <row r="1502" spans="5:21" s="13" customFormat="1" x14ac:dyDescent="0.2">
      <c r="E1502" s="26"/>
      <c r="R1502" s="18"/>
      <c r="S1502" s="18"/>
      <c r="T1502" s="18"/>
      <c r="U1502" s="18"/>
    </row>
    <row r="1503" spans="5:21" s="13" customFormat="1" x14ac:dyDescent="0.2">
      <c r="E1503" s="26"/>
      <c r="R1503" s="18"/>
      <c r="S1503" s="18"/>
      <c r="T1503" s="18"/>
      <c r="U1503" s="18"/>
    </row>
    <row r="1504" spans="5:21" s="13" customFormat="1" x14ac:dyDescent="0.2">
      <c r="E1504" s="26"/>
      <c r="R1504" s="18"/>
      <c r="S1504" s="18"/>
      <c r="T1504" s="18"/>
      <c r="U1504" s="18"/>
    </row>
    <row r="1505" spans="5:21" s="13" customFormat="1" x14ac:dyDescent="0.2">
      <c r="E1505" s="26"/>
      <c r="R1505" s="18"/>
      <c r="S1505" s="18"/>
      <c r="T1505" s="18"/>
      <c r="U1505" s="18"/>
    </row>
    <row r="1506" spans="5:21" s="13" customFormat="1" x14ac:dyDescent="0.2">
      <c r="E1506" s="26"/>
      <c r="R1506" s="18"/>
      <c r="S1506" s="18"/>
      <c r="T1506" s="18"/>
      <c r="U1506" s="18"/>
    </row>
    <row r="1507" spans="5:21" s="13" customFormat="1" x14ac:dyDescent="0.2">
      <c r="E1507" s="26"/>
      <c r="R1507" s="18"/>
      <c r="S1507" s="18"/>
      <c r="T1507" s="18"/>
      <c r="U1507" s="18"/>
    </row>
    <row r="1508" spans="5:21" s="13" customFormat="1" x14ac:dyDescent="0.2">
      <c r="E1508" s="26"/>
      <c r="R1508" s="18"/>
      <c r="S1508" s="18"/>
      <c r="T1508" s="18"/>
      <c r="U1508" s="18"/>
    </row>
    <row r="1509" spans="5:21" s="13" customFormat="1" x14ac:dyDescent="0.2">
      <c r="E1509" s="26"/>
      <c r="R1509" s="18"/>
      <c r="S1509" s="18"/>
      <c r="T1509" s="18"/>
      <c r="U1509" s="18"/>
    </row>
    <row r="1510" spans="5:21" s="13" customFormat="1" x14ac:dyDescent="0.2">
      <c r="E1510" s="26"/>
      <c r="R1510" s="18"/>
      <c r="S1510" s="18"/>
      <c r="T1510" s="18"/>
      <c r="U1510" s="18"/>
    </row>
    <row r="1511" spans="5:21" s="13" customFormat="1" x14ac:dyDescent="0.2">
      <c r="E1511" s="26"/>
      <c r="R1511" s="18"/>
      <c r="S1511" s="18"/>
      <c r="T1511" s="18"/>
      <c r="U1511" s="18"/>
    </row>
    <row r="1512" spans="5:21" s="13" customFormat="1" x14ac:dyDescent="0.2">
      <c r="E1512" s="26"/>
      <c r="R1512" s="18"/>
      <c r="S1512" s="18"/>
      <c r="T1512" s="18"/>
      <c r="U1512" s="18"/>
    </row>
    <row r="1513" spans="5:21" s="13" customFormat="1" x14ac:dyDescent="0.2">
      <c r="E1513" s="26"/>
      <c r="R1513" s="18"/>
      <c r="S1513" s="18"/>
      <c r="T1513" s="18"/>
      <c r="U1513" s="18"/>
    </row>
    <row r="1514" spans="5:21" s="13" customFormat="1" x14ac:dyDescent="0.2">
      <c r="E1514" s="26"/>
      <c r="R1514" s="18"/>
      <c r="S1514" s="18"/>
      <c r="T1514" s="18"/>
      <c r="U1514" s="18"/>
    </row>
    <row r="1515" spans="5:21" s="13" customFormat="1" x14ac:dyDescent="0.2">
      <c r="E1515" s="26"/>
      <c r="R1515" s="18"/>
      <c r="S1515" s="18"/>
      <c r="T1515" s="18"/>
      <c r="U1515" s="18"/>
    </row>
    <row r="1516" spans="5:21" s="13" customFormat="1" x14ac:dyDescent="0.2">
      <c r="E1516" s="26"/>
      <c r="R1516" s="18"/>
      <c r="S1516" s="18"/>
      <c r="T1516" s="18"/>
      <c r="U1516" s="18"/>
    </row>
    <row r="1517" spans="5:21" s="13" customFormat="1" x14ac:dyDescent="0.2">
      <c r="E1517" s="26"/>
      <c r="R1517" s="18"/>
      <c r="S1517" s="18"/>
      <c r="T1517" s="18"/>
      <c r="U1517" s="18"/>
    </row>
    <row r="1518" spans="5:21" s="13" customFormat="1" x14ac:dyDescent="0.2">
      <c r="E1518" s="26"/>
      <c r="R1518" s="18"/>
      <c r="S1518" s="18"/>
      <c r="T1518" s="18"/>
      <c r="U1518" s="18"/>
    </row>
    <row r="1519" spans="5:21" s="13" customFormat="1" x14ac:dyDescent="0.2">
      <c r="E1519" s="26"/>
      <c r="R1519" s="18"/>
      <c r="S1519" s="18"/>
      <c r="T1519" s="18"/>
      <c r="U1519" s="18"/>
    </row>
    <row r="1520" spans="5:21" s="13" customFormat="1" x14ac:dyDescent="0.2">
      <c r="E1520" s="26"/>
      <c r="R1520" s="18"/>
      <c r="S1520" s="18"/>
      <c r="T1520" s="18"/>
      <c r="U1520" s="18"/>
    </row>
    <row r="1521" spans="5:21" s="13" customFormat="1" x14ac:dyDescent="0.2">
      <c r="E1521" s="26"/>
      <c r="R1521" s="18"/>
      <c r="S1521" s="18"/>
      <c r="T1521" s="18"/>
      <c r="U1521" s="18"/>
    </row>
    <row r="1522" spans="5:21" s="13" customFormat="1" x14ac:dyDescent="0.2">
      <c r="E1522" s="26"/>
      <c r="R1522" s="18"/>
      <c r="S1522" s="18"/>
      <c r="T1522" s="18"/>
      <c r="U1522" s="18"/>
    </row>
    <row r="1523" spans="5:21" s="13" customFormat="1" x14ac:dyDescent="0.2">
      <c r="E1523" s="26"/>
      <c r="R1523" s="18"/>
      <c r="S1523" s="18"/>
      <c r="T1523" s="18"/>
      <c r="U1523" s="18"/>
    </row>
    <row r="1524" spans="5:21" s="13" customFormat="1" x14ac:dyDescent="0.2">
      <c r="E1524" s="26"/>
      <c r="R1524" s="18"/>
      <c r="S1524" s="18"/>
      <c r="T1524" s="18"/>
      <c r="U1524" s="18"/>
    </row>
    <row r="1525" spans="5:21" s="13" customFormat="1" x14ac:dyDescent="0.2">
      <c r="E1525" s="26"/>
      <c r="R1525" s="18"/>
      <c r="S1525" s="18"/>
      <c r="T1525" s="18"/>
      <c r="U1525" s="18"/>
    </row>
    <row r="1526" spans="5:21" s="13" customFormat="1" x14ac:dyDescent="0.2">
      <c r="E1526" s="26"/>
      <c r="R1526" s="18"/>
      <c r="S1526" s="18"/>
      <c r="T1526" s="18"/>
      <c r="U1526" s="18"/>
    </row>
    <row r="1527" spans="5:21" s="13" customFormat="1" x14ac:dyDescent="0.2">
      <c r="E1527" s="26"/>
      <c r="R1527" s="18"/>
      <c r="S1527" s="18"/>
      <c r="T1527" s="18"/>
      <c r="U1527" s="18"/>
    </row>
    <row r="1528" spans="5:21" s="13" customFormat="1" x14ac:dyDescent="0.2">
      <c r="E1528" s="26"/>
      <c r="R1528" s="18"/>
      <c r="S1528" s="18"/>
      <c r="T1528" s="18"/>
      <c r="U1528" s="18"/>
    </row>
    <row r="1529" spans="5:21" s="13" customFormat="1" x14ac:dyDescent="0.2">
      <c r="E1529" s="26"/>
      <c r="R1529" s="18"/>
      <c r="S1529" s="18"/>
      <c r="T1529" s="18"/>
      <c r="U1529" s="18"/>
    </row>
    <row r="1530" spans="5:21" s="13" customFormat="1" x14ac:dyDescent="0.2">
      <c r="E1530" s="26"/>
      <c r="R1530" s="18"/>
      <c r="S1530" s="18"/>
      <c r="T1530" s="18"/>
      <c r="U1530" s="18"/>
    </row>
    <row r="1531" spans="5:21" s="13" customFormat="1" x14ac:dyDescent="0.2">
      <c r="E1531" s="26"/>
      <c r="R1531" s="18"/>
      <c r="S1531" s="18"/>
      <c r="T1531" s="18"/>
      <c r="U1531" s="18"/>
    </row>
    <row r="1532" spans="5:21" s="13" customFormat="1" x14ac:dyDescent="0.2">
      <c r="E1532" s="26"/>
      <c r="R1532" s="18"/>
      <c r="S1532" s="18"/>
      <c r="T1532" s="18"/>
      <c r="U1532" s="18"/>
    </row>
    <row r="1533" spans="5:21" s="13" customFormat="1" x14ac:dyDescent="0.2">
      <c r="E1533" s="26"/>
      <c r="R1533" s="18"/>
      <c r="S1533" s="18"/>
      <c r="T1533" s="18"/>
      <c r="U1533" s="18"/>
    </row>
    <row r="1534" spans="5:21" s="13" customFormat="1" x14ac:dyDescent="0.2">
      <c r="E1534" s="26"/>
      <c r="R1534" s="18"/>
      <c r="S1534" s="18"/>
      <c r="T1534" s="18"/>
      <c r="U1534" s="18"/>
    </row>
    <row r="1535" spans="5:21" s="13" customFormat="1" x14ac:dyDescent="0.2">
      <c r="E1535" s="26"/>
      <c r="R1535" s="18"/>
      <c r="S1535" s="18"/>
      <c r="T1535" s="18"/>
      <c r="U1535" s="18"/>
    </row>
    <row r="1536" spans="5:21" s="13" customFormat="1" x14ac:dyDescent="0.2">
      <c r="E1536" s="26"/>
      <c r="R1536" s="18"/>
      <c r="S1536" s="18"/>
      <c r="T1536" s="18"/>
      <c r="U1536" s="18"/>
    </row>
    <row r="1537" spans="5:21" s="13" customFormat="1" x14ac:dyDescent="0.2">
      <c r="E1537" s="26"/>
      <c r="R1537" s="18"/>
      <c r="S1537" s="18"/>
      <c r="T1537" s="18"/>
      <c r="U1537" s="18"/>
    </row>
    <row r="1538" spans="5:21" s="13" customFormat="1" x14ac:dyDescent="0.2">
      <c r="E1538" s="26"/>
      <c r="R1538" s="18"/>
      <c r="S1538" s="18"/>
      <c r="T1538" s="18"/>
      <c r="U1538" s="18"/>
    </row>
    <row r="1539" spans="5:21" s="13" customFormat="1" x14ac:dyDescent="0.2">
      <c r="E1539" s="26"/>
      <c r="R1539" s="18"/>
      <c r="S1539" s="18"/>
      <c r="T1539" s="18"/>
      <c r="U1539" s="18"/>
    </row>
    <row r="1540" spans="5:21" s="13" customFormat="1" x14ac:dyDescent="0.2">
      <c r="E1540" s="26"/>
      <c r="R1540" s="18"/>
      <c r="S1540" s="18"/>
      <c r="T1540" s="18"/>
      <c r="U1540" s="18"/>
    </row>
    <row r="1541" spans="5:21" s="13" customFormat="1" x14ac:dyDescent="0.2">
      <c r="E1541" s="26"/>
      <c r="R1541" s="18"/>
      <c r="S1541" s="18"/>
      <c r="T1541" s="18"/>
      <c r="U1541" s="18"/>
    </row>
    <row r="1542" spans="5:21" s="13" customFormat="1" x14ac:dyDescent="0.2">
      <c r="E1542" s="26"/>
      <c r="R1542" s="18"/>
      <c r="S1542" s="18"/>
      <c r="T1542" s="18"/>
      <c r="U1542" s="18"/>
    </row>
    <row r="1543" spans="5:21" s="13" customFormat="1" x14ac:dyDescent="0.2">
      <c r="E1543" s="26"/>
      <c r="R1543" s="18"/>
      <c r="S1543" s="18"/>
      <c r="T1543" s="18"/>
      <c r="U1543" s="18"/>
    </row>
    <row r="1544" spans="5:21" s="13" customFormat="1" x14ac:dyDescent="0.2">
      <c r="E1544" s="26"/>
      <c r="R1544" s="18"/>
      <c r="S1544" s="18"/>
      <c r="T1544" s="18"/>
      <c r="U1544" s="18"/>
    </row>
    <row r="1545" spans="5:21" s="13" customFormat="1" x14ac:dyDescent="0.2">
      <c r="E1545" s="26"/>
      <c r="R1545" s="18"/>
      <c r="S1545" s="18"/>
      <c r="T1545" s="18"/>
      <c r="U1545" s="18"/>
    </row>
    <row r="1546" spans="5:21" s="13" customFormat="1" x14ac:dyDescent="0.2">
      <c r="E1546" s="26"/>
      <c r="R1546" s="18"/>
      <c r="S1546" s="18"/>
      <c r="T1546" s="18"/>
      <c r="U1546" s="18"/>
    </row>
    <row r="1547" spans="5:21" s="13" customFormat="1" x14ac:dyDescent="0.2">
      <c r="E1547" s="26"/>
      <c r="R1547" s="18"/>
      <c r="S1547" s="18"/>
      <c r="T1547" s="18"/>
      <c r="U1547" s="18"/>
    </row>
    <row r="1548" spans="5:21" s="13" customFormat="1" x14ac:dyDescent="0.2">
      <c r="E1548" s="26"/>
      <c r="R1548" s="18"/>
      <c r="S1548" s="18"/>
      <c r="T1548" s="18"/>
      <c r="U1548" s="18"/>
    </row>
    <row r="1549" spans="5:21" s="13" customFormat="1" x14ac:dyDescent="0.2">
      <c r="E1549" s="26"/>
      <c r="R1549" s="18"/>
      <c r="S1549" s="18"/>
      <c r="T1549" s="18"/>
      <c r="U1549" s="18"/>
    </row>
    <row r="1550" spans="5:21" s="13" customFormat="1" x14ac:dyDescent="0.2">
      <c r="E1550" s="26"/>
      <c r="R1550" s="18"/>
      <c r="S1550" s="18"/>
      <c r="T1550" s="18"/>
      <c r="U1550" s="18"/>
    </row>
    <row r="1551" spans="5:21" s="13" customFormat="1" x14ac:dyDescent="0.2">
      <c r="E1551" s="26"/>
      <c r="R1551" s="18"/>
      <c r="S1551" s="18"/>
      <c r="T1551" s="18"/>
      <c r="U1551" s="18"/>
    </row>
    <row r="1552" spans="5:21" s="13" customFormat="1" x14ac:dyDescent="0.2">
      <c r="E1552" s="26"/>
      <c r="R1552" s="18"/>
      <c r="S1552" s="18"/>
      <c r="T1552" s="18"/>
      <c r="U1552" s="18"/>
    </row>
    <row r="1553" spans="5:21" s="13" customFormat="1" x14ac:dyDescent="0.2">
      <c r="E1553" s="26"/>
      <c r="R1553" s="18"/>
      <c r="S1553" s="18"/>
      <c r="T1553" s="18"/>
      <c r="U1553" s="18"/>
    </row>
    <row r="1554" spans="5:21" s="13" customFormat="1" x14ac:dyDescent="0.2">
      <c r="E1554" s="26"/>
      <c r="R1554" s="18"/>
      <c r="S1554" s="18"/>
      <c r="T1554" s="18"/>
      <c r="U1554" s="18"/>
    </row>
    <row r="1555" spans="5:21" s="13" customFormat="1" x14ac:dyDescent="0.2">
      <c r="E1555" s="26"/>
      <c r="R1555" s="18"/>
      <c r="S1555" s="18"/>
      <c r="T1555" s="18"/>
      <c r="U1555" s="18"/>
    </row>
    <row r="1556" spans="5:21" s="13" customFormat="1" x14ac:dyDescent="0.2">
      <c r="E1556" s="26"/>
      <c r="R1556" s="18"/>
      <c r="S1556" s="18"/>
      <c r="T1556" s="18"/>
      <c r="U1556" s="18"/>
    </row>
    <row r="1557" spans="5:21" s="13" customFormat="1" x14ac:dyDescent="0.2">
      <c r="E1557" s="26"/>
      <c r="R1557" s="18"/>
      <c r="S1557" s="18"/>
      <c r="T1557" s="18"/>
      <c r="U1557" s="18"/>
    </row>
    <row r="1558" spans="5:21" s="13" customFormat="1" x14ac:dyDescent="0.2">
      <c r="E1558" s="26"/>
      <c r="R1558" s="18"/>
      <c r="S1558" s="18"/>
      <c r="T1558" s="18"/>
      <c r="U1558" s="18"/>
    </row>
    <row r="1559" spans="5:21" s="13" customFormat="1" x14ac:dyDescent="0.2">
      <c r="E1559" s="26"/>
      <c r="R1559" s="18"/>
      <c r="S1559" s="18"/>
      <c r="T1559" s="18"/>
      <c r="U1559" s="18"/>
    </row>
    <row r="1560" spans="5:21" s="13" customFormat="1" x14ac:dyDescent="0.2">
      <c r="E1560" s="26"/>
      <c r="R1560" s="18"/>
      <c r="S1560" s="18"/>
      <c r="T1560" s="18"/>
      <c r="U1560" s="18"/>
    </row>
    <row r="1561" spans="5:21" s="13" customFormat="1" x14ac:dyDescent="0.2">
      <c r="E1561" s="26"/>
      <c r="R1561" s="18"/>
      <c r="S1561" s="18"/>
      <c r="T1561" s="18"/>
      <c r="U1561" s="18"/>
    </row>
    <row r="1562" spans="5:21" s="13" customFormat="1" x14ac:dyDescent="0.2">
      <c r="E1562" s="26"/>
      <c r="R1562" s="18"/>
      <c r="S1562" s="18"/>
      <c r="T1562" s="18"/>
      <c r="U1562" s="18"/>
    </row>
    <row r="1563" spans="5:21" s="13" customFormat="1" x14ac:dyDescent="0.2">
      <c r="E1563" s="26"/>
      <c r="R1563" s="18"/>
      <c r="S1563" s="18"/>
      <c r="T1563" s="18"/>
      <c r="U1563" s="18"/>
    </row>
    <row r="1564" spans="5:21" s="13" customFormat="1" x14ac:dyDescent="0.2">
      <c r="E1564" s="26"/>
      <c r="R1564" s="18"/>
      <c r="S1564" s="18"/>
      <c r="T1564" s="18"/>
      <c r="U1564" s="18"/>
    </row>
  </sheetData>
  <mergeCells count="52">
    <mergeCell ref="J11:J12"/>
    <mergeCell ref="A19:D19"/>
    <mergeCell ref="A34:D34"/>
    <mergeCell ref="A243:Q243"/>
    <mergeCell ref="A239:Q239"/>
    <mergeCell ref="A241:Q241"/>
    <mergeCell ref="A240:Q240"/>
    <mergeCell ref="A212:Q212"/>
    <mergeCell ref="A167:Q167"/>
    <mergeCell ref="A35:Q35"/>
    <mergeCell ref="A42:Q42"/>
    <mergeCell ref="A62:Q62"/>
    <mergeCell ref="A80:Q80"/>
    <mergeCell ref="A97:Q97"/>
    <mergeCell ref="A233:J233"/>
    <mergeCell ref="A242:Q242"/>
    <mergeCell ref="A6:Q6"/>
    <mergeCell ref="H11:I11"/>
    <mergeCell ref="H10:N10"/>
    <mergeCell ref="A7:Q7"/>
    <mergeCell ref="O10:P10"/>
    <mergeCell ref="A8:Q8"/>
    <mergeCell ref="K11:L11"/>
    <mergeCell ref="Q10:Q12"/>
    <mergeCell ref="N11:N12"/>
    <mergeCell ref="O11:O12"/>
    <mergeCell ref="B10:B12"/>
    <mergeCell ref="A10:A12"/>
    <mergeCell ref="F10:F12"/>
    <mergeCell ref="G10:G12"/>
    <mergeCell ref="P11:P12"/>
    <mergeCell ref="M11:M12"/>
    <mergeCell ref="A238:Q238"/>
    <mergeCell ref="A197:Q197"/>
    <mergeCell ref="A79:D79"/>
    <mergeCell ref="A225:D225"/>
    <mergeCell ref="A226:D226"/>
    <mergeCell ref="A96:D96"/>
    <mergeCell ref="A130:D130"/>
    <mergeCell ref="A166:D166"/>
    <mergeCell ref="A196:D196"/>
    <mergeCell ref="A211:D211"/>
    <mergeCell ref="A219:Q219"/>
    <mergeCell ref="A131:Q131"/>
    <mergeCell ref="A234:J234"/>
    <mergeCell ref="A41:D41"/>
    <mergeCell ref="A61:D61"/>
    <mergeCell ref="A218:D218"/>
    <mergeCell ref="A13:Q13"/>
    <mergeCell ref="A20:Q20"/>
    <mergeCell ref="A27:Q27"/>
    <mergeCell ref="A26:D26"/>
  </mergeCells>
  <phoneticPr fontId="2" type="noConversion"/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fijos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2017-09-01T13:48:15Z</dcterms:modified>
</cp:coreProperties>
</file>