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NOMINA PARA TRANSPARENCIA 2017\JULIO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P224" i="1" l="1"/>
  <c r="O224" i="1"/>
  <c r="N224" i="1"/>
  <c r="M224" i="1"/>
  <c r="L224" i="1"/>
  <c r="K224" i="1"/>
  <c r="J224" i="1"/>
  <c r="I224" i="1"/>
  <c r="H224" i="1"/>
  <c r="G224" i="1"/>
  <c r="O56" i="1" l="1"/>
  <c r="Q56" i="1" s="1"/>
  <c r="P56" i="1"/>
  <c r="N56" i="1"/>
  <c r="K32" i="1"/>
  <c r="L32" i="1"/>
  <c r="M32" i="1"/>
  <c r="K25" i="1"/>
  <c r="L25" i="1"/>
  <c r="M25" i="1"/>
  <c r="K39" i="1"/>
  <c r="L39" i="1"/>
  <c r="M39" i="1"/>
  <c r="K58" i="1"/>
  <c r="L58" i="1"/>
  <c r="M58" i="1"/>
  <c r="K76" i="1"/>
  <c r="L76" i="1"/>
  <c r="M76" i="1"/>
  <c r="K92" i="1"/>
  <c r="L92" i="1"/>
  <c r="M92" i="1"/>
  <c r="K128" i="1"/>
  <c r="L128" i="1"/>
  <c r="M128" i="1"/>
  <c r="K164" i="1"/>
  <c r="L164" i="1"/>
  <c r="M164" i="1"/>
  <c r="K194" i="1"/>
  <c r="L194" i="1"/>
  <c r="M194" i="1"/>
  <c r="K209" i="1"/>
  <c r="L209" i="1"/>
  <c r="M209" i="1"/>
  <c r="J216" i="1"/>
  <c r="K216" i="1"/>
  <c r="L216" i="1"/>
  <c r="M216" i="1"/>
  <c r="J223" i="1"/>
  <c r="K223" i="1"/>
  <c r="L223" i="1"/>
  <c r="M223" i="1"/>
  <c r="F223" i="1"/>
  <c r="G223" i="1"/>
  <c r="H223" i="1"/>
  <c r="I223" i="1"/>
  <c r="G216" i="1"/>
  <c r="H216" i="1"/>
  <c r="I216" i="1"/>
  <c r="F216" i="1"/>
  <c r="I209" i="1"/>
  <c r="J209" i="1"/>
  <c r="H209" i="1"/>
  <c r="G209" i="1"/>
  <c r="F209" i="1"/>
  <c r="J194" i="1"/>
  <c r="I194" i="1"/>
  <c r="H194" i="1"/>
  <c r="G194" i="1"/>
  <c r="F194" i="1"/>
  <c r="J164" i="1"/>
  <c r="I164" i="1"/>
  <c r="H164" i="1"/>
  <c r="G164" i="1"/>
  <c r="F164" i="1"/>
  <c r="J128" i="1"/>
  <c r="I128" i="1"/>
  <c r="H128" i="1"/>
  <c r="G128" i="1"/>
  <c r="F128" i="1"/>
  <c r="J92" i="1"/>
  <c r="I92" i="1"/>
  <c r="H92" i="1"/>
  <c r="G92" i="1"/>
  <c r="F92" i="1"/>
  <c r="J76" i="1"/>
  <c r="I76" i="1"/>
  <c r="H76" i="1"/>
  <c r="G76" i="1"/>
  <c r="F76" i="1"/>
  <c r="J58" i="1"/>
  <c r="I58" i="1"/>
  <c r="H58" i="1"/>
  <c r="G58" i="1"/>
  <c r="F58" i="1"/>
  <c r="J39" i="1"/>
  <c r="I39" i="1"/>
  <c r="H39" i="1"/>
  <c r="G39" i="1"/>
  <c r="F39" i="1"/>
  <c r="J25" i="1"/>
  <c r="J32" i="1"/>
  <c r="I32" i="1"/>
  <c r="H32" i="1"/>
  <c r="G32" i="1"/>
  <c r="F32" i="1"/>
  <c r="I25" i="1"/>
  <c r="H25" i="1"/>
  <c r="G25" i="1"/>
  <c r="F25" i="1"/>
  <c r="F18" i="1"/>
  <c r="M18" i="1"/>
  <c r="L18" i="1"/>
  <c r="K18" i="1"/>
  <c r="J18" i="1"/>
  <c r="I18" i="1"/>
  <c r="H18" i="1"/>
  <c r="G18" i="1"/>
  <c r="O219" i="1"/>
  <c r="Q219" i="1" s="1"/>
  <c r="O220" i="1"/>
  <c r="Q220" i="1" s="1"/>
  <c r="O221" i="1"/>
  <c r="Q221" i="1"/>
  <c r="O222" i="1"/>
  <c r="Q222" i="1"/>
  <c r="O212" i="1"/>
  <c r="Q212" i="1" s="1"/>
  <c r="O213" i="1"/>
  <c r="Q213" i="1" s="1"/>
  <c r="O214" i="1"/>
  <c r="Q214" i="1" s="1"/>
  <c r="O215" i="1"/>
  <c r="Q215" i="1" s="1"/>
  <c r="Q200" i="1"/>
  <c r="O197" i="1"/>
  <c r="Q197" i="1" s="1"/>
  <c r="O198" i="1"/>
  <c r="Q198" i="1" s="1"/>
  <c r="O199" i="1"/>
  <c r="Q199" i="1" s="1"/>
  <c r="O200" i="1"/>
  <c r="O201" i="1"/>
  <c r="Q201" i="1" s="1"/>
  <c r="O202" i="1"/>
  <c r="Q202" i="1"/>
  <c r="O203" i="1"/>
  <c r="Q203" i="1" s="1"/>
  <c r="O204" i="1"/>
  <c r="Q204" i="1"/>
  <c r="O205" i="1"/>
  <c r="Q205" i="1"/>
  <c r="O206" i="1"/>
  <c r="Q206" i="1" s="1"/>
  <c r="O207" i="1"/>
  <c r="Q207" i="1" s="1"/>
  <c r="O208" i="1"/>
  <c r="Q208" i="1" s="1"/>
  <c r="Q169" i="1"/>
  <c r="Q187" i="1"/>
  <c r="O167" i="1"/>
  <c r="Q167" i="1" s="1"/>
  <c r="O168" i="1"/>
  <c r="Q168" i="1" s="1"/>
  <c r="O169" i="1"/>
  <c r="O170" i="1"/>
  <c r="Q170" i="1" s="1"/>
  <c r="O171" i="1"/>
  <c r="Q171" i="1" s="1"/>
  <c r="O172" i="1"/>
  <c r="Q172" i="1"/>
  <c r="O173" i="1"/>
  <c r="Q173" i="1"/>
  <c r="O174" i="1"/>
  <c r="Q174" i="1"/>
  <c r="O175" i="1"/>
  <c r="Q175" i="1"/>
  <c r="O176" i="1"/>
  <c r="Q176" i="1" s="1"/>
  <c r="O177" i="1"/>
  <c r="Q177" i="1"/>
  <c r="O178" i="1"/>
  <c r="Q178" i="1"/>
  <c r="O179" i="1"/>
  <c r="Q179" i="1" s="1"/>
  <c r="O180" i="1"/>
  <c r="Q180" i="1"/>
  <c r="O181" i="1"/>
  <c r="Q181" i="1"/>
  <c r="O182" i="1"/>
  <c r="Q182" i="1"/>
  <c r="O183" i="1"/>
  <c r="Q183" i="1"/>
  <c r="O184" i="1"/>
  <c r="Q184" i="1" s="1"/>
  <c r="O185" i="1"/>
  <c r="Q185" i="1"/>
  <c r="O186" i="1"/>
  <c r="Q186" i="1"/>
  <c r="O187" i="1"/>
  <c r="O188" i="1"/>
  <c r="Q188" i="1" s="1"/>
  <c r="O189" i="1"/>
  <c r="Q189" i="1"/>
  <c r="O190" i="1"/>
  <c r="Q190" i="1"/>
  <c r="O191" i="1"/>
  <c r="Q191" i="1"/>
  <c r="O192" i="1"/>
  <c r="Q192" i="1"/>
  <c r="O193" i="1"/>
  <c r="Q193" i="1" s="1"/>
  <c r="Q55" i="1"/>
  <c r="Q144" i="1"/>
  <c r="Q162" i="1"/>
  <c r="Q102" i="1"/>
  <c r="O131" i="1"/>
  <c r="Q131" i="1"/>
  <c r="O132" i="1"/>
  <c r="Q132" i="1"/>
  <c r="O133" i="1"/>
  <c r="Q133" i="1"/>
  <c r="O134" i="1"/>
  <c r="Q134" i="1" s="1"/>
  <c r="O135" i="1"/>
  <c r="Q135" i="1"/>
  <c r="O136" i="1"/>
  <c r="Q136" i="1"/>
  <c r="O137" i="1"/>
  <c r="Q137" i="1" s="1"/>
  <c r="O138" i="1"/>
  <c r="O164" i="1" s="1"/>
  <c r="Q138" i="1"/>
  <c r="O139" i="1"/>
  <c r="Q139" i="1"/>
  <c r="O140" i="1"/>
  <c r="Q140" i="1"/>
  <c r="O141" i="1"/>
  <c r="Q141" i="1"/>
  <c r="O142" i="1"/>
  <c r="Q142" i="1" s="1"/>
  <c r="O143" i="1"/>
  <c r="Q143" i="1"/>
  <c r="O144" i="1"/>
  <c r="O145" i="1"/>
  <c r="Q145" i="1" s="1"/>
  <c r="O146" i="1"/>
  <c r="Q146" i="1" s="1"/>
  <c r="O147" i="1"/>
  <c r="Q147" i="1"/>
  <c r="O148" i="1"/>
  <c r="Q148" i="1"/>
  <c r="O149" i="1"/>
  <c r="Q149" i="1"/>
  <c r="O150" i="1"/>
  <c r="Q150" i="1"/>
  <c r="O151" i="1"/>
  <c r="Q151" i="1" s="1"/>
  <c r="O152" i="1"/>
  <c r="Q152" i="1"/>
  <c r="O153" i="1"/>
  <c r="Q153" i="1"/>
  <c r="O154" i="1"/>
  <c r="Q154" i="1" s="1"/>
  <c r="O155" i="1"/>
  <c r="Q155" i="1"/>
  <c r="O156" i="1"/>
  <c r="Q156" i="1"/>
  <c r="O157" i="1"/>
  <c r="Q157" i="1"/>
  <c r="O158" i="1"/>
  <c r="Q158" i="1"/>
  <c r="O159" i="1"/>
  <c r="Q159" i="1" s="1"/>
  <c r="O160" i="1"/>
  <c r="Q160" i="1"/>
  <c r="O161" i="1"/>
  <c r="Q161" i="1"/>
  <c r="O162" i="1"/>
  <c r="O163" i="1"/>
  <c r="Q163" i="1"/>
  <c r="O95" i="1"/>
  <c r="Q95" i="1" s="1"/>
  <c r="O96" i="1"/>
  <c r="Q96" i="1" s="1"/>
  <c r="O97" i="1"/>
  <c r="Q97" i="1" s="1"/>
  <c r="O98" i="1"/>
  <c r="Q98" i="1"/>
  <c r="O99" i="1"/>
  <c r="Q99" i="1" s="1"/>
  <c r="O100" i="1"/>
  <c r="Q100" i="1" s="1"/>
  <c r="O101" i="1"/>
  <c r="Q101" i="1" s="1"/>
  <c r="O102" i="1"/>
  <c r="O103" i="1"/>
  <c r="Q103" i="1"/>
  <c r="O104" i="1"/>
  <c r="Q104" i="1"/>
  <c r="O105" i="1"/>
  <c r="Q105" i="1"/>
  <c r="O106" i="1"/>
  <c r="Q106" i="1"/>
  <c r="O107" i="1"/>
  <c r="Q107" i="1" s="1"/>
  <c r="O108" i="1"/>
  <c r="Q108" i="1"/>
  <c r="O109" i="1"/>
  <c r="Q109" i="1"/>
  <c r="O110" i="1"/>
  <c r="Q110" i="1" s="1"/>
  <c r="O111" i="1"/>
  <c r="Q111" i="1"/>
  <c r="O112" i="1"/>
  <c r="Q112" i="1"/>
  <c r="O113" i="1"/>
  <c r="Q113" i="1"/>
  <c r="O114" i="1"/>
  <c r="Q114" i="1"/>
  <c r="O115" i="1"/>
  <c r="Q115" i="1" s="1"/>
  <c r="O116" i="1"/>
  <c r="Q116" i="1"/>
  <c r="O117" i="1"/>
  <c r="Q117" i="1"/>
  <c r="O118" i="1"/>
  <c r="Q118" i="1" s="1"/>
  <c r="O119" i="1"/>
  <c r="Q119" i="1"/>
  <c r="O120" i="1"/>
  <c r="Q120" i="1"/>
  <c r="O121" i="1"/>
  <c r="Q121" i="1"/>
  <c r="O122" i="1"/>
  <c r="Q122" i="1"/>
  <c r="O123" i="1"/>
  <c r="Q123" i="1" s="1"/>
  <c r="O124" i="1"/>
  <c r="Q124" i="1"/>
  <c r="O125" i="1"/>
  <c r="Q125" i="1"/>
  <c r="O126" i="1"/>
  <c r="Q126" i="1" s="1"/>
  <c r="O127" i="1"/>
  <c r="Q127" i="1"/>
  <c r="O79" i="1"/>
  <c r="Q79" i="1"/>
  <c r="O80" i="1"/>
  <c r="Q80" i="1"/>
  <c r="O81" i="1"/>
  <c r="Q81" i="1"/>
  <c r="O82" i="1"/>
  <c r="Q82" i="1" s="1"/>
  <c r="O83" i="1"/>
  <c r="Q83" i="1" s="1"/>
  <c r="O84" i="1"/>
  <c r="Q84" i="1" s="1"/>
  <c r="O85" i="1"/>
  <c r="Q85" i="1"/>
  <c r="O86" i="1"/>
  <c r="Q86" i="1" s="1"/>
  <c r="O87" i="1"/>
  <c r="Q87" i="1" s="1"/>
  <c r="O88" i="1"/>
  <c r="Q88" i="1" s="1"/>
  <c r="O89" i="1"/>
  <c r="Q89" i="1"/>
  <c r="O90" i="1"/>
  <c r="Q90" i="1" s="1"/>
  <c r="O91" i="1"/>
  <c r="Q91" i="1" s="1"/>
  <c r="O61" i="1"/>
  <c r="Q61" i="1" s="1"/>
  <c r="O62" i="1"/>
  <c r="Q62" i="1"/>
  <c r="O63" i="1"/>
  <c r="Q63" i="1" s="1"/>
  <c r="O64" i="1"/>
  <c r="Q64" i="1" s="1"/>
  <c r="O65" i="1"/>
  <c r="Q65" i="1" s="1"/>
  <c r="O66" i="1"/>
  <c r="Q66" i="1"/>
  <c r="O67" i="1"/>
  <c r="Q67" i="1" s="1"/>
  <c r="O68" i="1"/>
  <c r="Q68" i="1"/>
  <c r="O69" i="1"/>
  <c r="Q69" i="1"/>
  <c r="O70" i="1"/>
  <c r="Q70" i="1" s="1"/>
  <c r="O71" i="1"/>
  <c r="Q71" i="1"/>
  <c r="O72" i="1"/>
  <c r="Q72" i="1"/>
  <c r="O73" i="1"/>
  <c r="Q73" i="1"/>
  <c r="O74" i="1"/>
  <c r="Q74" i="1"/>
  <c r="O75" i="1"/>
  <c r="Q75" i="1" s="1"/>
  <c r="O42" i="1"/>
  <c r="Q42" i="1"/>
  <c r="O43" i="1"/>
  <c r="Q43" i="1"/>
  <c r="O44" i="1"/>
  <c r="Q44" i="1" s="1"/>
  <c r="O45" i="1"/>
  <c r="O58" i="1" s="1"/>
  <c r="Q45" i="1"/>
  <c r="O46" i="1"/>
  <c r="Q46" i="1"/>
  <c r="O47" i="1"/>
  <c r="Q47" i="1"/>
  <c r="O48" i="1"/>
  <c r="Q48" i="1"/>
  <c r="O49" i="1"/>
  <c r="Q49" i="1" s="1"/>
  <c r="O50" i="1"/>
  <c r="Q50" i="1"/>
  <c r="O51" i="1"/>
  <c r="Q51" i="1"/>
  <c r="O52" i="1"/>
  <c r="Q52" i="1" s="1"/>
  <c r="O53" i="1"/>
  <c r="Q53" i="1" s="1"/>
  <c r="O54" i="1"/>
  <c r="Q54" i="1" s="1"/>
  <c r="O55" i="1"/>
  <c r="O57" i="1"/>
  <c r="Q57" i="1" s="1"/>
  <c r="O35" i="1"/>
  <c r="Q35" i="1"/>
  <c r="O36" i="1"/>
  <c r="Q36" i="1"/>
  <c r="O37" i="1"/>
  <c r="Q37" i="1" s="1"/>
  <c r="O38" i="1"/>
  <c r="Q38" i="1" s="1"/>
  <c r="O28" i="1"/>
  <c r="Q28" i="1" s="1"/>
  <c r="O29" i="1"/>
  <c r="Q29" i="1"/>
  <c r="O30" i="1"/>
  <c r="Q30" i="1" s="1"/>
  <c r="O31" i="1"/>
  <c r="Q31" i="1" s="1"/>
  <c r="O218" i="1"/>
  <c r="Q218" i="1" s="1"/>
  <c r="O211" i="1"/>
  <c r="O196" i="1"/>
  <c r="O166" i="1"/>
  <c r="O194" i="1" s="1"/>
  <c r="O130" i="1"/>
  <c r="O94" i="1"/>
  <c r="O78" i="1"/>
  <c r="O92" i="1" s="1"/>
  <c r="O60" i="1"/>
  <c r="O41" i="1"/>
  <c r="Q41" i="1" s="1"/>
  <c r="O34" i="1"/>
  <c r="O27" i="1"/>
  <c r="O32" i="1" s="1"/>
  <c r="Q27" i="1"/>
  <c r="O21" i="1"/>
  <c r="Q21" i="1" s="1"/>
  <c r="O22" i="1"/>
  <c r="Q22" i="1" s="1"/>
  <c r="O23" i="1"/>
  <c r="Q23" i="1"/>
  <c r="O24" i="1"/>
  <c r="Q24" i="1" s="1"/>
  <c r="O20" i="1"/>
  <c r="Q20" i="1" s="1"/>
  <c r="O15" i="1"/>
  <c r="Q15" i="1"/>
  <c r="O16" i="1"/>
  <c r="Q16" i="1" s="1"/>
  <c r="N14" i="1" s="1"/>
  <c r="N18" i="1" s="1"/>
  <c r="O17" i="1"/>
  <c r="Q17" i="1" s="1"/>
  <c r="O14" i="1"/>
  <c r="O18" i="1" s="1"/>
  <c r="P222" i="1"/>
  <c r="P221" i="1"/>
  <c r="P220" i="1"/>
  <c r="P219" i="1"/>
  <c r="P218" i="1"/>
  <c r="P215" i="1"/>
  <c r="P214" i="1"/>
  <c r="P213" i="1"/>
  <c r="P212" i="1"/>
  <c r="P211" i="1"/>
  <c r="P216" i="1"/>
  <c r="P208" i="1"/>
  <c r="P209" i="1" s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94" i="1" s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64" i="1" s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128" i="1" s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92" i="1" s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76" i="1" s="1"/>
  <c r="P57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58" i="1" s="1"/>
  <c r="P41" i="1"/>
  <c r="P38" i="1"/>
  <c r="P37" i="1"/>
  <c r="P36" i="1"/>
  <c r="P39" i="1" s="1"/>
  <c r="P35" i="1"/>
  <c r="P34" i="1"/>
  <c r="P31" i="1"/>
  <c r="P30" i="1"/>
  <c r="P29" i="1"/>
  <c r="P28" i="1"/>
  <c r="P27" i="1"/>
  <c r="P32" i="1" s="1"/>
  <c r="P24" i="1"/>
  <c r="P23" i="1"/>
  <c r="P22" i="1"/>
  <c r="P25" i="1" s="1"/>
  <c r="P21" i="1"/>
  <c r="P20" i="1"/>
  <c r="P17" i="1"/>
  <c r="P16" i="1"/>
  <c r="P18" i="1" s="1"/>
  <c r="P15" i="1"/>
  <c r="P14" i="1"/>
  <c r="N222" i="1"/>
  <c r="N221" i="1"/>
  <c r="N220" i="1"/>
  <c r="N223" i="1" s="1"/>
  <c r="N219" i="1"/>
  <c r="N218" i="1"/>
  <c r="N215" i="1"/>
  <c r="N214" i="1"/>
  <c r="N213" i="1"/>
  <c r="N216" i="1" s="1"/>
  <c r="N212" i="1"/>
  <c r="N211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209" i="1" s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94" i="1" s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64" i="1" s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128" i="1" s="1"/>
  <c r="N95" i="1"/>
  <c r="N94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92" i="1" s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76" i="1" s="1"/>
  <c r="N61" i="1"/>
  <c r="N60" i="1"/>
  <c r="N57" i="1"/>
  <c r="N55" i="1"/>
  <c r="N54" i="1"/>
  <c r="N53" i="1"/>
  <c r="N52" i="1"/>
  <c r="N51" i="1"/>
  <c r="N50" i="1"/>
  <c r="N49" i="1"/>
  <c r="N48" i="1"/>
  <c r="N47" i="1"/>
  <c r="N46" i="1"/>
  <c r="N45" i="1"/>
  <c r="N44" i="1"/>
  <c r="N58" i="1" s="1"/>
  <c r="N43" i="1"/>
  <c r="N42" i="1"/>
  <c r="N41" i="1"/>
  <c r="N38" i="1"/>
  <c r="N37" i="1"/>
  <c r="N36" i="1"/>
  <c r="N35" i="1"/>
  <c r="N39" i="1" s="1"/>
  <c r="N34" i="1"/>
  <c r="N31" i="1"/>
  <c r="N30" i="1"/>
  <c r="N29" i="1"/>
  <c r="N28" i="1"/>
  <c r="N27" i="1"/>
  <c r="N32" i="1"/>
  <c r="N24" i="1"/>
  <c r="N23" i="1"/>
  <c r="N22" i="1"/>
  <c r="N21" i="1"/>
  <c r="N20" i="1"/>
  <c r="N25" i="1" s="1"/>
  <c r="N17" i="1"/>
  <c r="N16" i="1"/>
  <c r="N15" i="1"/>
  <c r="P223" i="1"/>
  <c r="Q166" i="1"/>
  <c r="Q34" i="1"/>
  <c r="O39" i="1"/>
  <c r="Q60" i="1"/>
  <c r="Q211" i="1"/>
  <c r="Q216" i="1" s="1"/>
  <c r="Q78" i="1"/>
  <c r="Q92" i="1" s="1"/>
  <c r="Q196" i="1"/>
  <c r="Q94" i="1"/>
  <c r="Q130" i="1"/>
  <c r="Q25" i="1" l="1"/>
  <c r="Q223" i="1"/>
  <c r="Q128" i="1"/>
  <c r="Q32" i="1"/>
  <c r="Q164" i="1"/>
  <c r="Q39" i="1"/>
  <c r="Q194" i="1"/>
  <c r="Q58" i="1"/>
  <c r="Q209" i="1"/>
  <c r="Q76" i="1"/>
  <c r="O223" i="1"/>
  <c r="O209" i="1"/>
  <c r="O25" i="1"/>
  <c r="O128" i="1"/>
  <c r="Q14" i="1"/>
  <c r="Q18" i="1" s="1"/>
  <c r="Q224" i="1" s="1"/>
  <c r="O76" i="1"/>
  <c r="O216" i="1"/>
</calcChain>
</file>

<file path=xl/sharedStrings.xml><?xml version="1.0" encoding="utf-8"?>
<sst xmlns="http://schemas.openxmlformats.org/spreadsheetml/2006/main" count="796" uniqueCount="332">
  <si>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</si>
  <si>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</si>
  <si>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</si>
  <si>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</si>
  <si>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</si>
  <si>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</si>
  <si>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</si>
  <si>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</si>
  <si>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</si>
  <si>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</si>
  <si>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</si>
  <si>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</si>
  <si>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</si>
  <si>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</si>
  <si>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</si>
  <si>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</si>
  <si>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</si>
  <si>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</si>
  <si>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</si>
  <si>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</si>
  <si>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</si>
  <si>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</si>
  <si>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</si>
  <si>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</si>
  <si>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</si>
  <si>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</si>
  <si>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</si>
  <si>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</si>
  <si>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</si>
  <si>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</si>
  <si>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Correspondiente al mes de Julio del año 2017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</si>
  <si>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</si>
  <si>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</si>
  <si>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</si>
  <si>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</si>
  <si>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</si>
  <si>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</si>
  <si>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</si>
  <si>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</si>
  <si>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</si>
  <si>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</si>
  <si>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</si>
  <si>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</si>
  <si>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</si>
  <si>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</si>
  <si>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ENCARGADO (A)  DEP. DE PLANIFICACION</t>
  </si>
  <si>
    <t>FIJO</t>
  </si>
  <si>
    <t>TERESA MARIA GARCES CABRERA</t>
  </si>
  <si>
    <t>ENC. DIVISION GESTION DE CALIDAD Y DESARROLLO INSTITUCIONAL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</si>
  <si>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</si>
  <si>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</si>
  <si>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</si>
  <si>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</si>
  <si>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</si>
  <si>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</si>
  <si>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</si>
  <si>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</si>
  <si>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</si>
  <si>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</si>
  <si>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</si>
  <si>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</si>
  <si>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ENC. DIVISION REGISTRO,CONTROL,NOMINA Y BENEFICIOS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</si>
  <si>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</si>
  <si>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</si>
  <si>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</si>
  <si>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</si>
  <si>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</si>
  <si>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</si>
  <si>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</si>
  <si>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</si>
  <si>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</si>
  <si>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</si>
  <si>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</si>
  <si>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</si>
  <si>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</si>
  <si>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</si>
  <si>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</si>
  <si>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JOHAN FRANCISCO RAMIREZ PEÑA</t>
  </si>
  <si>
    <t>ENCARGADO (A) DEPARTAMENTO LEGAL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</si>
  <si>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</si>
  <si>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</si>
  <si>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</si>
  <si>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</si>
  <si>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</si>
  <si>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</si>
  <si>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</si>
  <si>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</si>
  <si>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</si>
  <si>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</si>
  <si>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</si>
  <si>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</si>
  <si>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</si>
  <si>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</si>
  <si>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</si>
  <si>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</si>
  <si>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</si>
  <si>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</si>
  <si>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</si>
  <si>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</si>
  <si>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</si>
  <si>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</si>
  <si>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</si>
  <si>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ENCARGADO DIV. COMPRAS Y CONTRATACIONES</t>
  </si>
  <si>
    <t>MIRIAM JULENNY RUIZ DE LA ROSA</t>
  </si>
  <si>
    <t>ENCARGADO (A) DIVISION SERVICIOS GENERALES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</si>
  <si>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</si>
  <si>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</si>
  <si>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</si>
  <si>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</si>
  <si>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</si>
  <si>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</si>
  <si>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</si>
  <si>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</si>
  <si>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</si>
  <si>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</si>
  <si>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</si>
  <si>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</si>
  <si>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</si>
  <si>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</si>
  <si>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</si>
  <si>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</si>
  <si>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</si>
  <si>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</si>
  <si>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</si>
  <si>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</si>
  <si>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</si>
  <si>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</si>
  <si>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</si>
  <si>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</si>
  <si>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</si>
  <si>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</si>
  <si>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</si>
  <si>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</si>
  <si>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SANTA CLARA MANZANILLO SALA</t>
  </si>
  <si>
    <t>ANALISTA FINANCIERO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</si>
  <si>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</si>
  <si>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</si>
  <si>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</si>
  <si>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</si>
  <si>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</si>
  <si>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</si>
  <si>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</si>
  <si>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CYNTHIA MICHELLE ALMONTE BELLIARD</t>
  </si>
  <si>
    <t>ANALISTA DE INVERSIONES</t>
  </si>
  <si>
    <t>CARMEN YANERIS ACEVEDO DE LA CRUZ</t>
  </si>
  <si>
    <t>MARIANELA DEL CARMEN LOPEZ PEREZ</t>
  </si>
  <si>
    <t>JORGE RAFAEL KOURIE DICKSON</t>
  </si>
  <si>
    <t>ANALISTA DE DIST. RECAUTO Y P. ELECT.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</si>
  <si>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</si>
  <si>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</si>
  <si>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</si>
  <si>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</si>
  <si>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</si>
  <si>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</si>
  <si>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</si>
  <si>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</si>
  <si>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</si>
  <si>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</si>
  <si>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</si>
  <si>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</si>
  <si>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</si>
  <si>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</si>
  <si>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</si>
  <si>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</si>
  <si>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</si>
  <si>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</si>
  <si>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</si>
  <si>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</si>
  <si>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</si>
  <si>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</si>
  <si>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</si>
  <si>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</si>
  <si>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BERNICE ELIZABETH RODRIGUEZ CREQUE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</si>
  <si>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</si>
  <si>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</si>
  <si>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</si>
  <si>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</si>
  <si>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</si>
  <si>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MICHEL PAOLA MARTINEZ</t>
  </si>
  <si>
    <t>NATIVIDAD MONTERO RAMIREZ</t>
  </si>
  <si>
    <t>SUSANA ALTAGRACIA MENDEZ HERNANDEZ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</si>
  <si>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</si>
  <si>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</si>
  <si>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</si>
  <si>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</si>
  <si>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</si>
  <si>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</si>
  <si>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</si>
  <si>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</si>
  <si>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CARMEN YANIRA HOLGUIN RODRIGUEZ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</si>
  <si>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</si>
  <si>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</si>
  <si>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</si>
  <si>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</si>
  <si>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</si>
  <si>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</si>
  <si>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ISMAEL ANTONIO TAVERAS LACEN</t>
  </si>
  <si>
    <t>JOHNSON MANUEL MORENO CRUZ</t>
  </si>
  <si>
    <t>ENCARGADO(A) DEPARTAMENTO CONTROL Y ANÁLISIS DE OPERACIONES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</si>
  <si>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</si>
  <si>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</si>
  <si>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</si>
  <si>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</si>
  <si>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</si>
  <si>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</si>
  <si>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BAVARO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</si>
  <si>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</si>
  <si>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</si>
  <si>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</si>
  <si>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</si>
  <si>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</si>
  <si>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</si>
  <si>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</si>
  <si>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</si>
  <si>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</si>
  <si>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</si>
  <si>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</si>
  <si>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</si>
  <si>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</si>
  <si>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</si>
  <si>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</si>
  <si>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SANTIAGO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</si>
  <si>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</si>
  <si>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</si>
  <si>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</si>
  <si>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</si>
  <si>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</si>
  <si>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MARCOS ELIAS CEPEDA MARTINEZ</t>
  </si>
  <si>
    <t>SUPERVISOR (A) AUDITOR</t>
  </si>
  <si>
    <t>ARIANNY CELESTE COSTE ROSARIO</t>
  </si>
  <si>
    <t>RUT CESARINA REYES HERNANDEZ</t>
  </si>
  <si>
    <t>COORDINADOR (A) DE REPRESENTANTE DE ASISTENCIA AL EMPLEADOR</t>
  </si>
  <si>
    <t>ALEX ALBERTO ABREU</t>
  </si>
  <si>
    <t>ELIANA RODRIGUEZ</t>
  </si>
  <si>
    <t>ISRORMA YURISA CASTILLO MARTINEZ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</si>
  <si>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</si>
  <si>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</si>
  <si>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</si>
  <si>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</si>
  <si>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</si>
  <si>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</si>
  <si>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</si>
  <si>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</si>
  <si>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</si>
  <si>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</si>
  <si>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</si>
  <si>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</si>
  <si>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</si>
  <si>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ANALISTA DE VALIDACIÓN DE SOFTWARE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</si>
  <si>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</si>
  <si>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</si>
  <si>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</si>
  <si>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</si>
  <si>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</si>
  <si>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</si>
  <si>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</si>
  <si>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</si>
  <si>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</si>
  <si>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</si>
  <si>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</si>
  <si>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</si>
  <si>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</si>
  <si>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</si>
  <si>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</si>
  <si>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</si>
  <si>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</si>
  <si>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</si>
  <si>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</si>
  <si>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</si>
  <si>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</si>
  <si>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</si>
  <si>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</si>
  <si>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</si>
  <si>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</si>
  <si>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</si>
  <si>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</si>
  <si>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</si>
  <si>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DESARROLLADOR DE SOFTWARE I</t>
  </si>
  <si>
    <t>CETHY MILCIADES HERNANDEZ ALMONTE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</si>
  <si>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</si>
  <si>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</si>
  <si>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</si>
  <si>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</si>
  <si>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</si>
  <si>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GREIMAN GARCIA</t>
  </si>
  <si>
    <t>ENC. DIVISION ADMINISTRACION BASE DE DATOS</t>
  </si>
  <si>
    <t>JOSE ALBERTO LUNA PEÑA</t>
  </si>
  <si>
    <t>ENC. DIV. ADMINISTRACION Y MONITOREO DE LA SEGURIDAD</t>
  </si>
  <si>
    <t>ALTAGRACIA RAMONA PERALTA CORCINO</t>
  </si>
  <si>
    <t>DIRECTOR (A) DE SUPERVISIÓN Y AUDITORIA</t>
  </si>
  <si>
    <t>CLAUDIA MOTA JIMENEZ</t>
  </si>
  <si>
    <t>ENCARGADO (A) DEPARTAMENTO DE EVASIÓN Y OMISIÓN</t>
  </si>
  <si>
    <t>JOSE VLADIMIR BATISTA SUARDI</t>
  </si>
  <si>
    <t>ENCARGADO (A) DEPARTAMENTO DE FISCALIZACIÓN ARS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</si>
  <si>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</si>
  <si>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</si>
  <si>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</si>
  <si>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</si>
  <si>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</si>
  <si>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</si>
  <si>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</si>
  <si>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</si>
  <si>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</si>
  <si>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</si>
  <si>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</si>
  <si>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</si>
  <si>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</si>
  <si>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</si>
  <si>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</si>
  <si>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</si>
  <si>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</si>
  <si>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</si>
  <si>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</si>
  <si>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</si>
  <si>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YASMIN ACOSTA DE LEON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</si>
  <si>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</si>
  <si>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</si>
  <si>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</si>
  <si>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</si>
  <si>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</si>
  <si>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</si>
  <si>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</si>
  <si>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</si>
  <si>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</si>
  <si>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</si>
  <si>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</si>
  <si>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</si>
  <si>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ROSA EMILIA MERA SALVADOR</t>
  </si>
  <si>
    <t>SHARINA BEATRIZ CORNIEL MARTINEZ</t>
  </si>
  <si>
    <t>SUB-TOTAL</t>
  </si>
  <si>
    <t>FIOR DALIZA ANZIANI VAZQUEZ</t>
  </si>
  <si>
    <t>ANALISTA DE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</si>
</sst>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[$-10C0A]#,##0.00;\-#,##0.0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3" xfId="0" applyFont="1" applyFill="1" applyBorder="1" applyAlignment="1">
      <alignment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6" fontId="13" fillId="4" borderId="7" xfId="0" applyNumberFormat="1" applyFont="1" applyFill="1" applyBorder="1" applyAlignment="1">
      <alignment horizontal="center" vertical="top" wrapText="1" readingOrder="1"/>
    </xf>
    <xf numFmtId="0" fontId="13" fillId="4" borderId="7" xfId="0" applyNumberFormat="1" applyFont="1" applyFill="1" applyBorder="1" applyAlignment="1">
      <alignment horizontal="center" vertical="top" wrapText="1" readingOrder="1"/>
    </xf>
    <xf numFmtId="0" fontId="13" fillId="3" borderId="7" xfId="0" applyNumberFormat="1" applyFont="1" applyFill="1" applyBorder="1" applyAlignment="1">
      <alignment vertical="top" wrapText="1" readingOrder="1"/>
    </xf>
    <xf numFmtId="166" fontId="13" fillId="3" borderId="7" xfId="0" applyNumberFormat="1" applyFont="1" applyFill="1" applyBorder="1" applyAlignment="1">
      <alignment horizontal="center" vertical="top" wrapText="1" readingOrder="1"/>
    </xf>
    <xf numFmtId="0" fontId="0" fillId="3" borderId="0" xfId="0" applyFill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vertical="top" wrapText="1" readingOrder="1"/>
    </xf>
    <xf numFmtId="0" fontId="13" fillId="3" borderId="4" xfId="0" applyNumberFormat="1" applyFont="1" applyFill="1" applyBorder="1" applyAlignment="1">
      <alignment horizontal="center" vertical="top" wrapText="1" readingOrder="1"/>
    </xf>
    <xf numFmtId="166" fontId="13" fillId="3" borderId="4" xfId="0" applyNumberFormat="1" applyFont="1" applyFill="1" applyBorder="1" applyAlignment="1">
      <alignment horizontal="center" vertical="top" wrapText="1" readingOrder="1"/>
    </xf>
    <xf numFmtId="166" fontId="13" fillId="4" borderId="4" xfId="0" applyNumberFormat="1" applyFont="1" applyFill="1" applyBorder="1" applyAlignment="1">
      <alignment horizontal="center" vertical="top" wrapText="1" readingOrder="1"/>
    </xf>
    <xf numFmtId="0" fontId="13" fillId="3" borderId="5" xfId="0" applyNumberFormat="1" applyFont="1" applyFill="1" applyBorder="1" applyAlignment="1">
      <alignment vertical="top" wrapText="1" readingOrder="1"/>
    </xf>
    <xf numFmtId="0" fontId="13" fillId="3" borderId="5" xfId="0" applyNumberFormat="1" applyFont="1" applyFill="1" applyBorder="1" applyAlignment="1">
      <alignment horizontal="center" vertical="top" wrapText="1" readingOrder="1"/>
    </xf>
    <xf numFmtId="166" fontId="13" fillId="3" borderId="5" xfId="0" applyNumberFormat="1" applyFont="1" applyFill="1" applyBorder="1" applyAlignment="1">
      <alignment horizontal="center" vertical="top" wrapText="1" readingOrder="1"/>
    </xf>
    <xf numFmtId="166" fontId="13" fillId="4" borderId="5" xfId="0" applyNumberFormat="1" applyFont="1" applyFill="1" applyBorder="1" applyAlignment="1">
      <alignment horizontal="center" vertical="top" wrapText="1" readingOrder="1"/>
    </xf>
    <xf numFmtId="0" fontId="7" fillId="4" borderId="5" xfId="0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top" wrapText="1" readingOrder="1"/>
    </xf>
    <xf numFmtId="0" fontId="13" fillId="4" borderId="5" xfId="0" applyNumberFormat="1" applyFont="1" applyFill="1" applyBorder="1" applyAlignment="1">
      <alignment horizontal="center" vertical="top" wrapText="1" readingOrder="1"/>
    </xf>
    <xf numFmtId="0" fontId="7" fillId="4" borderId="10" xfId="0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right" vertical="center"/>
    </xf>
    <xf numFmtId="4" fontId="7" fillId="4" borderId="12" xfId="0" applyNumberFormat="1" applyFont="1" applyFill="1" applyBorder="1" applyAlignment="1">
      <alignment horizontal="center" vertical="center"/>
    </xf>
    <xf numFmtId="4" fontId="7" fillId="4" borderId="13" xfId="0" applyNumberFormat="1" applyFont="1" applyFill="1" applyBorder="1" applyAlignment="1">
      <alignment horizontal="right" vertical="center"/>
    </xf>
    <xf numFmtId="0" fontId="13" fillId="4" borderId="7" xfId="0" applyNumberFormat="1" applyFont="1" applyFill="1" applyBorder="1" applyAlignment="1">
      <alignment vertical="top" wrapText="1" readingOrder="1"/>
    </xf>
    <xf numFmtId="0" fontId="13" fillId="4" borderId="4" xfId="0" applyNumberFormat="1" applyFont="1" applyFill="1" applyBorder="1" applyAlignment="1">
      <alignment vertical="top" wrapText="1" readingOrder="1"/>
    </xf>
    <xf numFmtId="0" fontId="13" fillId="4" borderId="5" xfId="0" applyNumberFormat="1" applyFont="1" applyFill="1" applyBorder="1" applyAlignment="1">
      <alignment vertical="top" wrapText="1" readingOrder="1"/>
    </xf>
    <xf numFmtId="0" fontId="13" fillId="3" borderId="0" xfId="0" applyNumberFormat="1" applyFont="1" applyFill="1" applyBorder="1" applyAlignment="1">
      <alignment horizontal="center" vertical="top" wrapText="1" readingOrder="1"/>
    </xf>
    <xf numFmtId="0" fontId="13" fillId="3" borderId="12" xfId="0" applyNumberFormat="1" applyFont="1" applyFill="1" applyBorder="1" applyAlignment="1">
      <alignment horizontal="center" vertical="top" wrapText="1" readingOrder="1"/>
    </xf>
    <xf numFmtId="166" fontId="14" fillId="3" borderId="4" xfId="0" applyNumberFormat="1" applyFont="1" applyFill="1" applyBorder="1" applyAlignment="1">
      <alignment horizontal="center" vertical="top" wrapText="1" readingOrder="1"/>
    </xf>
    <xf numFmtId="0" fontId="14" fillId="3" borderId="4" xfId="0" applyNumberFormat="1" applyFont="1" applyFill="1" applyBorder="1" applyAlignment="1">
      <alignment vertical="top" wrapText="1" readingOrder="1"/>
    </xf>
    <xf numFmtId="4" fontId="5" fillId="3" borderId="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14" fillId="3" borderId="4" xfId="0" applyNumberFormat="1" applyFont="1" applyFill="1" applyBorder="1" applyAlignment="1">
      <alignment horizontal="center" vertical="top" wrapText="1" readingOrder="1"/>
    </xf>
    <xf numFmtId="0" fontId="12" fillId="3" borderId="14" xfId="0" applyFont="1" applyFill="1" applyBorder="1" applyAlignment="1">
      <alignment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4" fontId="5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4" borderId="3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5" fillId="3" borderId="20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3037115</xdr:colOff>
      <xdr:row>0</xdr:row>
      <xdr:rowOff>146957</xdr:rowOff>
    </xdr:from>
    <xdr:to>
      <xdr:col>5</xdr:col>
      <xdr:colOff>389165</xdr:colOff>
      <xdr:row>4</xdr:row>
      <xdr:rowOff>204107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4317436" y="146957"/>
          <a:ext cx="5339443" cy="1322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73"/>
  <sheetViews>
    <sheetView tabSelected="1" zoomScale="70" zoomScaleNormal="70" workbookViewId="0">
      <selection activeCell="A7" sqref="A7:Q7"/>
    </sheetView>
  </sheetViews>
  <sheetFormatPr defaultColWidth="11.42578125" defaultRowHeight="12.75" x14ac:dyDescent="0.2"/>
  <cols>
    <col min="1" max="1" width="10" style="11" customWidth="1"/>
    <col min="2" max="2" width="71.140625" style="1" bestFit="1" customWidth="1"/>
    <col min="3" max="3" width="87.85546875" style="1" bestFit="1" customWidth="1"/>
    <col min="4" max="4" width="92.5703125" style="1" bestFit="1" customWidth="1"/>
    <col min="5" max="5" width="27.140625" style="35" bestFit="1" customWidth="1"/>
    <col min="6" max="6" width="24.28515625" style="1" customWidth="1"/>
    <col min="7" max="7" width="18.85546875" style="11" customWidth="1"/>
    <col min="8" max="9" width="17.7109375" style="11" customWidth="1"/>
    <col min="10" max="10" width="15.5703125" style="11" customWidth="1"/>
    <col min="11" max="11" width="17.7109375" style="11" customWidth="1"/>
    <col min="12" max="12" width="16.7109375" style="11" customWidth="1"/>
    <col min="13" max="13" width="19" style="11" customWidth="1"/>
    <col min="14" max="14" width="17.7109375" style="11" customWidth="1"/>
    <col min="15" max="16" width="19" style="11" customWidth="1"/>
    <col min="17" max="17" width="21.7109375" style="11" customWidth="1"/>
    <col min="18" max="18" width="15.85546875" style="1" customWidth="1"/>
    <col min="19" max="19" width="15.28515625" style="1" customWidth="1"/>
    <col min="20" max="16384" width="11.42578125" style="1"/>
  </cols>
  <sheetData>
    <row r="1" spans="1:17" s="16" customFormat="1" x14ac:dyDescent="0.2">
      <c r="E1" s="31"/>
    </row>
    <row r="2" spans="1:17" s="16" customFormat="1" ht="51" customHeight="1" x14ac:dyDescent="0.2">
      <c r="E2" s="31"/>
      <c r="G2" s="17"/>
      <c r="H2" s="18"/>
    </row>
    <row r="3" spans="1:17" s="16" customFormat="1" x14ac:dyDescent="0.2">
      <c r="E3" s="31"/>
    </row>
    <row r="4" spans="1:17" s="16" customFormat="1" ht="22.5" customHeight="1" x14ac:dyDescent="0.2">
      <c r="E4" s="31"/>
    </row>
    <row r="5" spans="1:17" s="16" customFormat="1" ht="19.5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s="16" customFormat="1" ht="18.75" x14ac:dyDescent="0.2">
      <c r="A6" s="96" t="s">
        <v>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 s="16" customFormat="1" ht="18" x14ac:dyDescent="0.2">
      <c r="A7" s="99" t="s">
        <v>21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s="16" customFormat="1" ht="18" x14ac:dyDescent="0.2">
      <c r="A8" s="99" t="s">
        <v>30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7" s="16" customFormat="1" ht="19.5" customHeight="1" thickBot="1" x14ac:dyDescent="0.25">
      <c r="E9" s="31"/>
    </row>
    <row r="10" spans="1:17" s="2" customFormat="1" ht="36.75" customHeight="1" x14ac:dyDescent="0.2">
      <c r="A10" s="84" t="s">
        <v>24</v>
      </c>
      <c r="B10" s="94" t="s">
        <v>19</v>
      </c>
      <c r="C10" s="3"/>
      <c r="D10" s="3"/>
      <c r="E10" s="3"/>
      <c r="F10" s="103" t="s">
        <v>22</v>
      </c>
      <c r="G10" s="105" t="s">
        <v>11</v>
      </c>
      <c r="H10" s="97" t="s">
        <v>9</v>
      </c>
      <c r="I10" s="97"/>
      <c r="J10" s="97"/>
      <c r="K10" s="97"/>
      <c r="L10" s="97"/>
      <c r="M10" s="97"/>
      <c r="N10" s="98"/>
      <c r="O10" s="100" t="s">
        <v>2</v>
      </c>
      <c r="P10" s="101"/>
      <c r="Q10" s="84" t="s">
        <v>23</v>
      </c>
    </row>
    <row r="11" spans="1:17" s="2" customFormat="1" ht="37.5" customHeight="1" x14ac:dyDescent="0.2">
      <c r="A11" s="85"/>
      <c r="B11" s="95"/>
      <c r="C11" s="4" t="s">
        <v>26</v>
      </c>
      <c r="D11" s="4" t="s">
        <v>20</v>
      </c>
      <c r="E11" s="4" t="s">
        <v>25</v>
      </c>
      <c r="F11" s="104"/>
      <c r="G11" s="106"/>
      <c r="H11" s="82" t="s">
        <v>13</v>
      </c>
      <c r="I11" s="82"/>
      <c r="J11" s="106" t="s">
        <v>10</v>
      </c>
      <c r="K11" s="81" t="s">
        <v>14</v>
      </c>
      <c r="L11" s="82"/>
      <c r="M11" s="109" t="s">
        <v>12</v>
      </c>
      <c r="N11" s="86" t="s">
        <v>0</v>
      </c>
      <c r="O11" s="92" t="s">
        <v>4</v>
      </c>
      <c r="P11" s="107" t="s">
        <v>1</v>
      </c>
      <c r="Q11" s="85"/>
    </row>
    <row r="12" spans="1:17" s="2" customFormat="1" ht="45.75" customHeight="1" thickBot="1" x14ac:dyDescent="0.25">
      <c r="A12" s="85"/>
      <c r="B12" s="95"/>
      <c r="C12" s="4"/>
      <c r="D12" s="4"/>
      <c r="E12" s="4"/>
      <c r="F12" s="104"/>
      <c r="G12" s="106"/>
      <c r="H12" s="22" t="s">
        <v>5</v>
      </c>
      <c r="I12" s="23" t="s">
        <v>6</v>
      </c>
      <c r="J12" s="106"/>
      <c r="K12" s="22" t="s">
        <v>7</v>
      </c>
      <c r="L12" s="23" t="s">
        <v>8</v>
      </c>
      <c r="M12" s="106"/>
      <c r="N12" s="86"/>
      <c r="O12" s="93"/>
      <c r="P12" s="108"/>
      <c r="Q12" s="85"/>
    </row>
    <row r="13" spans="1:17" s="9" customFormat="1" ht="18.75" customHeight="1" thickBot="1" x14ac:dyDescent="0.25">
      <c r="A13" s="72" t="s">
        <v>31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4"/>
    </row>
    <row r="14" spans="1:17" s="5" customFormat="1" ht="17.100000000000001" customHeight="1" x14ac:dyDescent="0.2">
      <c r="A14" s="36">
        <v>1</v>
      </c>
      <c r="B14" s="42" t="s">
        <v>66</v>
      </c>
      <c r="C14" s="42" t="s">
        <v>31</v>
      </c>
      <c r="D14" s="42" t="s">
        <v>67</v>
      </c>
      <c r="E14" s="43" t="s">
        <v>46</v>
      </c>
      <c r="F14" s="44">
        <v>348000</v>
      </c>
      <c r="G14" s="45">
        <v>73138.3</v>
      </c>
      <c r="H14" s="48">
        <v>6392.64</v>
      </c>
      <c r="I14" s="45">
        <v>15814.54</v>
      </c>
      <c r="J14" s="45">
        <v>490.03</v>
      </c>
      <c r="K14" s="45">
        <v>3385.65</v>
      </c>
      <c r="L14" s="45">
        <v>7896.13</v>
      </c>
      <c r="M14" s="45">
        <v>0</v>
      </c>
      <c r="N14" s="15">
        <f>SUM(Q16)</f>
        <v>33210.479999999996</v>
      </c>
      <c r="O14" s="15">
        <f>G14+H14+K14+M14</f>
        <v>82916.59</v>
      </c>
      <c r="P14" s="15">
        <f>+I14+J14+L14</f>
        <v>24200.7</v>
      </c>
      <c r="Q14" s="50">
        <f>F14-O14</f>
        <v>265083.41000000003</v>
      </c>
    </row>
    <row r="15" spans="1:17" s="5" customFormat="1" ht="17.100000000000001" customHeight="1" x14ac:dyDescent="0.2">
      <c r="A15" s="26">
        <v>2</v>
      </c>
      <c r="B15" s="29" t="s">
        <v>68</v>
      </c>
      <c r="C15" s="29" t="s">
        <v>31</v>
      </c>
      <c r="D15" s="29" t="s">
        <v>69</v>
      </c>
      <c r="E15" s="32" t="s">
        <v>59</v>
      </c>
      <c r="F15" s="30">
        <v>70550</v>
      </c>
      <c r="G15" s="27">
        <v>5098.87</v>
      </c>
      <c r="H15" s="28">
        <v>2024.79</v>
      </c>
      <c r="I15" s="27">
        <v>5009.05</v>
      </c>
      <c r="J15" s="27">
        <v>490.03</v>
      </c>
      <c r="K15" s="27">
        <v>2144.7199999999998</v>
      </c>
      <c r="L15" s="27">
        <v>5002</v>
      </c>
      <c r="M15" s="27">
        <v>1865.52</v>
      </c>
      <c r="N15" s="25">
        <f>SUM(H15:M15)</f>
        <v>16536.11</v>
      </c>
      <c r="O15" s="15">
        <f>G15+H15+K15+M15</f>
        <v>11133.9</v>
      </c>
      <c r="P15" s="25">
        <f>+I15+J15+L15</f>
        <v>10501.08</v>
      </c>
      <c r="Q15" s="50">
        <f>F15-O15</f>
        <v>59416.1</v>
      </c>
    </row>
    <row r="16" spans="1:17" s="5" customFormat="1" ht="17.100000000000001" customHeight="1" x14ac:dyDescent="0.2">
      <c r="A16" s="26">
        <v>3</v>
      </c>
      <c r="B16" s="29" t="s">
        <v>70</v>
      </c>
      <c r="C16" s="29" t="s">
        <v>31</v>
      </c>
      <c r="D16" s="29" t="s">
        <v>71</v>
      </c>
      <c r="E16" s="32" t="s">
        <v>46</v>
      </c>
      <c r="F16" s="30">
        <v>37279.199999999997</v>
      </c>
      <c r="G16" s="27">
        <v>0</v>
      </c>
      <c r="H16" s="28">
        <v>1069.9100000000001</v>
      </c>
      <c r="I16" s="27">
        <v>2646.82</v>
      </c>
      <c r="J16" s="27">
        <v>410.07</v>
      </c>
      <c r="K16" s="27">
        <v>1133.29</v>
      </c>
      <c r="L16" s="27">
        <v>2643.1</v>
      </c>
      <c r="M16" s="27">
        <v>1865.52</v>
      </c>
      <c r="N16" s="25">
        <f>SUM(H16:M16)</f>
        <v>9768.7100000000009</v>
      </c>
      <c r="O16" s="15">
        <f>G16+H16+K16+M16</f>
        <v>4068.72</v>
      </c>
      <c r="P16" s="25">
        <f>+I16+J16+L16</f>
        <v>5699.99</v>
      </c>
      <c r="Q16" s="50">
        <f>F16-O16</f>
        <v>33210.479999999996</v>
      </c>
    </row>
    <row r="17" spans="1:18" s="5" customFormat="1" ht="17.100000000000001" customHeight="1" x14ac:dyDescent="0.2">
      <c r="A17" s="49">
        <v>4</v>
      </c>
      <c r="B17" s="38" t="s">
        <v>72</v>
      </c>
      <c r="C17" s="38" t="s">
        <v>31</v>
      </c>
      <c r="D17" s="38" t="s">
        <v>73</v>
      </c>
      <c r="E17" s="39" t="s">
        <v>74</v>
      </c>
      <c r="F17" s="40">
        <v>69802.5</v>
      </c>
      <c r="G17" s="41">
        <v>5144.76</v>
      </c>
      <c r="H17" s="47">
        <v>2003.33</v>
      </c>
      <c r="I17" s="41">
        <v>4955.9799999999996</v>
      </c>
      <c r="J17" s="41">
        <v>490.03</v>
      </c>
      <c r="K17" s="41">
        <v>2122</v>
      </c>
      <c r="L17" s="41">
        <v>4949</v>
      </c>
      <c r="M17" s="41">
        <v>932.76</v>
      </c>
      <c r="N17" s="14">
        <f>SUM(H17:M17)</f>
        <v>15453.1</v>
      </c>
      <c r="O17" s="51">
        <f>G17+H17+K17+M17</f>
        <v>10202.85</v>
      </c>
      <c r="P17" s="14">
        <f>+I17+J17+L17</f>
        <v>10395.009999999998</v>
      </c>
      <c r="Q17" s="50">
        <f>F17-O17</f>
        <v>59599.65</v>
      </c>
      <c r="R17" s="7"/>
    </row>
    <row r="18" spans="1:18" s="5" customFormat="1" ht="17.100000000000001" customHeight="1" thickBot="1" x14ac:dyDescent="0.25">
      <c r="A18" s="88" t="s">
        <v>329</v>
      </c>
      <c r="B18" s="89"/>
      <c r="C18" s="89"/>
      <c r="D18" s="89"/>
      <c r="E18" s="63"/>
      <c r="F18" s="64">
        <f t="shared" ref="F18:M18" si="0">SUM(F14:F17)</f>
        <v>525631.69999999995</v>
      </c>
      <c r="G18" s="58">
        <f t="shared" si="0"/>
        <v>83381.929999999993</v>
      </c>
      <c r="H18" s="62">
        <f t="shared" si="0"/>
        <v>11490.67</v>
      </c>
      <c r="I18" s="58">
        <f t="shared" si="0"/>
        <v>28426.39</v>
      </c>
      <c r="J18" s="58">
        <f t="shared" si="0"/>
        <v>1880.1599999999999</v>
      </c>
      <c r="K18" s="58">
        <f t="shared" si="0"/>
        <v>8785.66</v>
      </c>
      <c r="L18" s="58">
        <f t="shared" si="0"/>
        <v>20490.230000000003</v>
      </c>
      <c r="M18" s="58">
        <f t="shared" si="0"/>
        <v>4663.8</v>
      </c>
      <c r="N18" s="65">
        <f>N14+N15+N16+N17</f>
        <v>74968.399999999994</v>
      </c>
      <c r="O18" s="60">
        <f>SUM(O14:O17)</f>
        <v>108322.06</v>
      </c>
      <c r="P18" s="60">
        <f>SUM(P14:P17)</f>
        <v>50796.78</v>
      </c>
      <c r="Q18" s="61">
        <f>SUM(Q14:Q17)</f>
        <v>417309.64</v>
      </c>
      <c r="R18" s="7"/>
    </row>
    <row r="19" spans="1:18" s="5" customFormat="1" ht="22.5" customHeight="1" thickBot="1" x14ac:dyDescent="0.25">
      <c r="A19" s="72" t="s">
        <v>32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1:18" s="5" customFormat="1" ht="17.100000000000001" customHeight="1" x14ac:dyDescent="0.2">
      <c r="A20" s="36">
        <v>5</v>
      </c>
      <c r="B20" s="42" t="s">
        <v>55</v>
      </c>
      <c r="C20" s="42" t="s">
        <v>32</v>
      </c>
      <c r="D20" s="42" t="s">
        <v>56</v>
      </c>
      <c r="E20" s="43" t="s">
        <v>46</v>
      </c>
      <c r="F20" s="44">
        <v>131371.88</v>
      </c>
      <c r="G20" s="45">
        <v>19403.64</v>
      </c>
      <c r="H20" s="48">
        <v>3770.37</v>
      </c>
      <c r="I20" s="45">
        <v>9327.4</v>
      </c>
      <c r="J20" s="45">
        <v>490.03</v>
      </c>
      <c r="K20" s="45">
        <v>3385.65</v>
      </c>
      <c r="L20" s="45">
        <v>7896.13</v>
      </c>
      <c r="M20" s="45">
        <v>932.76</v>
      </c>
      <c r="N20" s="15">
        <f>SUM(H20:M20)</f>
        <v>25802.34</v>
      </c>
      <c r="O20" s="15">
        <f>G20+H20+K20+M20</f>
        <v>27492.42</v>
      </c>
      <c r="P20" s="15">
        <f>+I20+J20+L20</f>
        <v>17713.560000000001</v>
      </c>
      <c r="Q20" s="50">
        <f>F20-O20</f>
        <v>103879.46</v>
      </c>
    </row>
    <row r="21" spans="1:18" s="5" customFormat="1" ht="17.100000000000001" customHeight="1" x14ac:dyDescent="0.2">
      <c r="A21" s="26">
        <v>6</v>
      </c>
      <c r="B21" s="29" t="s">
        <v>57</v>
      </c>
      <c r="C21" s="29" t="s">
        <v>32</v>
      </c>
      <c r="D21" s="29" t="s">
        <v>58</v>
      </c>
      <c r="E21" s="32" t="s">
        <v>59</v>
      </c>
      <c r="F21" s="30">
        <v>52336.25</v>
      </c>
      <c r="G21" s="27">
        <v>2043.81</v>
      </c>
      <c r="H21" s="28">
        <v>1502.05</v>
      </c>
      <c r="I21" s="27">
        <v>3715.87</v>
      </c>
      <c r="J21" s="27">
        <v>490.03</v>
      </c>
      <c r="K21" s="27">
        <v>1591.02</v>
      </c>
      <c r="L21" s="27">
        <v>3710.64</v>
      </c>
      <c r="M21" s="27">
        <v>932.76</v>
      </c>
      <c r="N21" s="25">
        <f>SUM(H21:M21)</f>
        <v>11942.369999999999</v>
      </c>
      <c r="O21" s="15">
        <f>G21+H21+K21+M21</f>
        <v>6069.6399999999994</v>
      </c>
      <c r="P21" s="25">
        <f>+I21+J21+L21</f>
        <v>7916.5399999999991</v>
      </c>
      <c r="Q21" s="50">
        <f>F21-O21</f>
        <v>46266.61</v>
      </c>
    </row>
    <row r="22" spans="1:18" s="5" customFormat="1" ht="16.5" customHeight="1" x14ac:dyDescent="0.2">
      <c r="A22" s="26">
        <v>7</v>
      </c>
      <c r="B22" s="29" t="s">
        <v>60</v>
      </c>
      <c r="C22" s="29" t="s">
        <v>32</v>
      </c>
      <c r="D22" s="29" t="s">
        <v>61</v>
      </c>
      <c r="E22" s="32" t="s">
        <v>46</v>
      </c>
      <c r="F22" s="30">
        <v>50000</v>
      </c>
      <c r="G22" s="27">
        <v>1714.09</v>
      </c>
      <c r="H22" s="28">
        <v>1435</v>
      </c>
      <c r="I22" s="27">
        <v>3550</v>
      </c>
      <c r="J22" s="27">
        <v>490.03</v>
      </c>
      <c r="K22" s="27">
        <v>1520</v>
      </c>
      <c r="L22" s="27">
        <v>3545</v>
      </c>
      <c r="M22" s="27">
        <v>932.76</v>
      </c>
      <c r="N22" s="25">
        <f>SUM(H22:M22)</f>
        <v>11472.789999999999</v>
      </c>
      <c r="O22" s="15">
        <f>G22+H22+K22+M22</f>
        <v>5601.85</v>
      </c>
      <c r="P22" s="25">
        <f>+I22+J22+L22</f>
        <v>7585.03</v>
      </c>
      <c r="Q22" s="50">
        <f>F22-O22</f>
        <v>44398.15</v>
      </c>
    </row>
    <row r="23" spans="1:18" s="5" customFormat="1" ht="17.100000000000001" customHeight="1" x14ac:dyDescent="0.2">
      <c r="A23" s="26">
        <v>8</v>
      </c>
      <c r="B23" s="29" t="s">
        <v>62</v>
      </c>
      <c r="C23" s="29" t="s">
        <v>32</v>
      </c>
      <c r="D23" s="29" t="s">
        <v>63</v>
      </c>
      <c r="E23" s="32" t="s">
        <v>46</v>
      </c>
      <c r="F23" s="30">
        <v>28000</v>
      </c>
      <c r="G23" s="27">
        <v>0</v>
      </c>
      <c r="H23" s="28">
        <v>803.6</v>
      </c>
      <c r="I23" s="27">
        <v>1988</v>
      </c>
      <c r="J23" s="27">
        <v>308</v>
      </c>
      <c r="K23" s="27">
        <v>851.2</v>
      </c>
      <c r="L23" s="27">
        <v>1985.2</v>
      </c>
      <c r="M23" s="27">
        <v>932.76</v>
      </c>
      <c r="N23" s="25">
        <f>SUM(H23:M23)</f>
        <v>6868.76</v>
      </c>
      <c r="O23" s="15">
        <f>G23+H23+K23+M23</f>
        <v>2587.5600000000004</v>
      </c>
      <c r="P23" s="25">
        <f>+I23+J23+L23</f>
        <v>4281.2</v>
      </c>
      <c r="Q23" s="50">
        <f>F23-O23</f>
        <v>25412.44</v>
      </c>
    </row>
    <row r="24" spans="1:18" s="5" customFormat="1" ht="17.100000000000001" customHeight="1" x14ac:dyDescent="0.2">
      <c r="A24" s="49">
        <v>9</v>
      </c>
      <c r="B24" s="38" t="s">
        <v>64</v>
      </c>
      <c r="C24" s="38" t="s">
        <v>32</v>
      </c>
      <c r="D24" s="38" t="s">
        <v>65</v>
      </c>
      <c r="E24" s="39" t="s">
        <v>46</v>
      </c>
      <c r="F24" s="40">
        <v>20000</v>
      </c>
      <c r="G24" s="41">
        <v>0</v>
      </c>
      <c r="H24" s="47">
        <v>574</v>
      </c>
      <c r="I24" s="41">
        <v>1420</v>
      </c>
      <c r="J24" s="41">
        <v>220</v>
      </c>
      <c r="K24" s="41">
        <v>608</v>
      </c>
      <c r="L24" s="41">
        <v>1418</v>
      </c>
      <c r="M24" s="41">
        <v>0</v>
      </c>
      <c r="N24" s="14">
        <f>SUM(H24:M24)</f>
        <v>4240</v>
      </c>
      <c r="O24" s="51">
        <f>G24+H24+K24+M24</f>
        <v>1182</v>
      </c>
      <c r="P24" s="14">
        <f>+I24+J24+L24</f>
        <v>3058</v>
      </c>
      <c r="Q24" s="50">
        <f>F24-O24</f>
        <v>18818</v>
      </c>
    </row>
    <row r="25" spans="1:18" s="5" customFormat="1" ht="17.100000000000001" customHeight="1" thickBot="1" x14ac:dyDescent="0.25">
      <c r="A25" s="88" t="s">
        <v>329</v>
      </c>
      <c r="B25" s="89"/>
      <c r="C25" s="89"/>
      <c r="D25" s="90"/>
      <c r="E25" s="56"/>
      <c r="F25" s="58">
        <f t="shared" ref="F25:P25" si="1">SUM(F20:F24)</f>
        <v>281708.13</v>
      </c>
      <c r="G25" s="58">
        <f t="shared" si="1"/>
        <v>23161.54</v>
      </c>
      <c r="H25" s="62">
        <f t="shared" si="1"/>
        <v>8085.02</v>
      </c>
      <c r="I25" s="58">
        <f t="shared" si="1"/>
        <v>20001.27</v>
      </c>
      <c r="J25" s="58">
        <f t="shared" si="1"/>
        <v>1998.09</v>
      </c>
      <c r="K25" s="58">
        <f t="shared" si="1"/>
        <v>7955.87</v>
      </c>
      <c r="L25" s="58">
        <f t="shared" si="1"/>
        <v>18554.97</v>
      </c>
      <c r="M25" s="58">
        <f t="shared" si="1"/>
        <v>3731.04</v>
      </c>
      <c r="N25" s="60">
        <f t="shared" si="1"/>
        <v>60326.26</v>
      </c>
      <c r="O25" s="60">
        <f t="shared" si="1"/>
        <v>42933.469999999994</v>
      </c>
      <c r="P25" s="60">
        <f t="shared" si="1"/>
        <v>40554.329999999994</v>
      </c>
      <c r="Q25" s="61">
        <f>Q20+Q21+Q22+Q23+Q24</f>
        <v>238774.66</v>
      </c>
    </row>
    <row r="26" spans="1:18" s="5" customFormat="1" ht="18.75" customHeight="1" thickBot="1" x14ac:dyDescent="0.25">
      <c r="A26" s="72" t="s">
        <v>33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4"/>
    </row>
    <row r="27" spans="1:18" s="5" customFormat="1" ht="17.25" customHeight="1" x14ac:dyDescent="0.2">
      <c r="A27" s="36">
        <v>10</v>
      </c>
      <c r="B27" s="42" t="s">
        <v>44</v>
      </c>
      <c r="C27" s="42" t="s">
        <v>33</v>
      </c>
      <c r="D27" s="42" t="s">
        <v>45</v>
      </c>
      <c r="E27" s="43" t="s">
        <v>46</v>
      </c>
      <c r="F27" s="44">
        <v>86000</v>
      </c>
      <c r="G27" s="45">
        <v>8812.2199999999993</v>
      </c>
      <c r="H27" s="48">
        <v>2468.1999999999998</v>
      </c>
      <c r="I27" s="45">
        <v>6106</v>
      </c>
      <c r="J27" s="45">
        <v>490.03</v>
      </c>
      <c r="K27" s="45">
        <v>2614.4</v>
      </c>
      <c r="L27" s="45">
        <v>6097.4</v>
      </c>
      <c r="M27" s="45">
        <v>0</v>
      </c>
      <c r="N27" s="15">
        <f>SUM(H27:M27)</f>
        <v>17776.03</v>
      </c>
      <c r="O27" s="15">
        <f>G27+H27+K27+M27</f>
        <v>13894.819999999998</v>
      </c>
      <c r="P27" s="15">
        <f>+I27+J27+L27</f>
        <v>12693.43</v>
      </c>
      <c r="Q27" s="50">
        <f>F27-O27</f>
        <v>72105.180000000008</v>
      </c>
    </row>
    <row r="28" spans="1:18" s="5" customFormat="1" ht="17.100000000000001" customHeight="1" x14ac:dyDescent="0.2">
      <c r="A28" s="26">
        <v>11</v>
      </c>
      <c r="B28" s="29" t="s">
        <v>47</v>
      </c>
      <c r="C28" s="29" t="s">
        <v>33</v>
      </c>
      <c r="D28" s="29" t="s">
        <v>48</v>
      </c>
      <c r="E28" s="32" t="s">
        <v>46</v>
      </c>
      <c r="F28" s="30">
        <v>70000</v>
      </c>
      <c r="G28" s="27">
        <v>5368.48</v>
      </c>
      <c r="H28" s="28">
        <v>2009</v>
      </c>
      <c r="I28" s="27">
        <v>4970</v>
      </c>
      <c r="J28" s="27">
        <v>490.03</v>
      </c>
      <c r="K28" s="27">
        <v>2128</v>
      </c>
      <c r="L28" s="27">
        <v>4963</v>
      </c>
      <c r="M28" s="27">
        <v>0</v>
      </c>
      <c r="N28" s="25">
        <f>SUM(H28:M28)</f>
        <v>14560.029999999999</v>
      </c>
      <c r="O28" s="15">
        <f>G28+H28+K28+M28</f>
        <v>9505.48</v>
      </c>
      <c r="P28" s="25">
        <f>+I28+J28+L28</f>
        <v>10423.029999999999</v>
      </c>
      <c r="Q28" s="50">
        <f>F28-O28</f>
        <v>60494.520000000004</v>
      </c>
    </row>
    <row r="29" spans="1:18" s="5" customFormat="1" ht="17.100000000000001" customHeight="1" x14ac:dyDescent="0.2">
      <c r="A29" s="26">
        <v>12</v>
      </c>
      <c r="B29" s="29" t="s">
        <v>49</v>
      </c>
      <c r="C29" s="29" t="s">
        <v>33</v>
      </c>
      <c r="D29" s="29" t="s">
        <v>50</v>
      </c>
      <c r="E29" s="32" t="s">
        <v>46</v>
      </c>
      <c r="F29" s="30">
        <v>45000</v>
      </c>
      <c r="G29" s="27">
        <v>1148.33</v>
      </c>
      <c r="H29" s="28">
        <v>1291.5</v>
      </c>
      <c r="I29" s="27">
        <v>3195</v>
      </c>
      <c r="J29" s="27">
        <v>490.03</v>
      </c>
      <c r="K29" s="27">
        <v>1368</v>
      </c>
      <c r="L29" s="27">
        <v>3190.5</v>
      </c>
      <c r="M29" s="27">
        <v>0</v>
      </c>
      <c r="N29" s="25">
        <f>SUM(H29:M29)</f>
        <v>9535.0299999999988</v>
      </c>
      <c r="O29" s="15">
        <f>G29+H29+K29+M29</f>
        <v>3807.83</v>
      </c>
      <c r="P29" s="25">
        <f>+I29+J29+L29</f>
        <v>6875.53</v>
      </c>
      <c r="Q29" s="50">
        <f>F29-O29</f>
        <v>41192.17</v>
      </c>
    </row>
    <row r="30" spans="1:18" s="5" customFormat="1" ht="17.100000000000001" customHeight="1" x14ac:dyDescent="0.2">
      <c r="A30" s="26">
        <v>13</v>
      </c>
      <c r="B30" s="29" t="s">
        <v>51</v>
      </c>
      <c r="C30" s="29" t="s">
        <v>33</v>
      </c>
      <c r="D30" s="29" t="s">
        <v>52</v>
      </c>
      <c r="E30" s="32" t="s">
        <v>46</v>
      </c>
      <c r="F30" s="30">
        <v>45000</v>
      </c>
      <c r="G30" s="27">
        <v>1148.33</v>
      </c>
      <c r="H30" s="28">
        <v>1291.5</v>
      </c>
      <c r="I30" s="27">
        <v>3195</v>
      </c>
      <c r="J30" s="27">
        <v>490.03</v>
      </c>
      <c r="K30" s="27">
        <v>1368</v>
      </c>
      <c r="L30" s="27">
        <v>3190.5</v>
      </c>
      <c r="M30" s="27">
        <v>0</v>
      </c>
      <c r="N30" s="25">
        <f>SUM(H30:M30)</f>
        <v>9535.0299999999988</v>
      </c>
      <c r="O30" s="15">
        <f>G30+H30+K30+M30</f>
        <v>3807.83</v>
      </c>
      <c r="P30" s="25">
        <f>+I30+J30+L30</f>
        <v>6875.53</v>
      </c>
      <c r="Q30" s="50">
        <f>F30-O30</f>
        <v>41192.17</v>
      </c>
    </row>
    <row r="31" spans="1:18" s="5" customFormat="1" ht="17.100000000000001" customHeight="1" x14ac:dyDescent="0.2">
      <c r="A31" s="49">
        <v>14</v>
      </c>
      <c r="B31" s="38" t="s">
        <v>53</v>
      </c>
      <c r="C31" s="38" t="s">
        <v>33</v>
      </c>
      <c r="D31" s="38" t="s">
        <v>54</v>
      </c>
      <c r="E31" s="39" t="s">
        <v>46</v>
      </c>
      <c r="F31" s="40">
        <v>26000</v>
      </c>
      <c r="G31" s="41">
        <v>0</v>
      </c>
      <c r="H31" s="47">
        <v>746.2</v>
      </c>
      <c r="I31" s="41">
        <v>1846</v>
      </c>
      <c r="J31" s="41">
        <v>286</v>
      </c>
      <c r="K31" s="41">
        <v>790.4</v>
      </c>
      <c r="L31" s="41">
        <v>1843.4</v>
      </c>
      <c r="M31" s="41">
        <v>0</v>
      </c>
      <c r="N31" s="14">
        <f>SUM(H31:M31)</f>
        <v>5512</v>
      </c>
      <c r="O31" s="51">
        <f>G31+H31+K31+M31</f>
        <v>1536.6</v>
      </c>
      <c r="P31" s="14">
        <f>+I31+J31+L31</f>
        <v>3975.4</v>
      </c>
      <c r="Q31" s="50">
        <f>F31-O31</f>
        <v>24463.4</v>
      </c>
    </row>
    <row r="32" spans="1:18" s="5" customFormat="1" ht="17.100000000000001" customHeight="1" thickBot="1" x14ac:dyDescent="0.25">
      <c r="A32" s="75" t="s">
        <v>329</v>
      </c>
      <c r="B32" s="75"/>
      <c r="C32" s="75"/>
      <c r="D32" s="75"/>
      <c r="E32" s="56"/>
      <c r="F32" s="58">
        <f t="shared" ref="F32:Q32" si="2">SUM(F27:F31)</f>
        <v>272000</v>
      </c>
      <c r="G32" s="58">
        <f t="shared" si="2"/>
        <v>16477.36</v>
      </c>
      <c r="H32" s="62">
        <f t="shared" si="2"/>
        <v>7806.4</v>
      </c>
      <c r="I32" s="58">
        <f t="shared" si="2"/>
        <v>19312</v>
      </c>
      <c r="J32" s="58">
        <f t="shared" si="2"/>
        <v>2246.12</v>
      </c>
      <c r="K32" s="58">
        <f t="shared" si="2"/>
        <v>8268.7999999999993</v>
      </c>
      <c r="L32" s="58">
        <f t="shared" si="2"/>
        <v>19284.800000000003</v>
      </c>
      <c r="M32" s="58">
        <f t="shared" si="2"/>
        <v>0</v>
      </c>
      <c r="N32" s="60">
        <f t="shared" si="2"/>
        <v>56918.119999999995</v>
      </c>
      <c r="O32" s="60">
        <f t="shared" si="2"/>
        <v>32552.559999999998</v>
      </c>
      <c r="P32" s="60">
        <f t="shared" si="2"/>
        <v>40842.92</v>
      </c>
      <c r="Q32" s="61">
        <f t="shared" si="2"/>
        <v>239447.43999999997</v>
      </c>
    </row>
    <row r="33" spans="1:17" s="5" customFormat="1" ht="19.5" customHeight="1" thickBot="1" x14ac:dyDescent="0.25">
      <c r="A33" s="72" t="s">
        <v>34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</row>
    <row r="34" spans="1:17" s="5" customFormat="1" ht="17.100000000000001" customHeight="1" x14ac:dyDescent="0.2">
      <c r="A34" s="36">
        <v>15</v>
      </c>
      <c r="B34" s="42" t="s">
        <v>197</v>
      </c>
      <c r="C34" s="42" t="s">
        <v>34</v>
      </c>
      <c r="D34" s="42" t="s">
        <v>198</v>
      </c>
      <c r="E34" s="43" t="s">
        <v>46</v>
      </c>
      <c r="F34" s="44">
        <v>110500</v>
      </c>
      <c r="G34" s="45">
        <v>14342.04</v>
      </c>
      <c r="H34" s="48">
        <v>3171.35</v>
      </c>
      <c r="I34" s="45">
        <v>7845.5</v>
      </c>
      <c r="J34" s="45">
        <v>490.03</v>
      </c>
      <c r="K34" s="45">
        <v>3359.2</v>
      </c>
      <c r="L34" s="45">
        <v>7834.45</v>
      </c>
      <c r="M34" s="45">
        <v>932.76</v>
      </c>
      <c r="N34" s="15">
        <f>SUM(H34:M34)</f>
        <v>23633.29</v>
      </c>
      <c r="O34" s="15">
        <f>G34+H34+K34+M34</f>
        <v>21805.35</v>
      </c>
      <c r="P34" s="15">
        <f>+I34+J34+L34</f>
        <v>16169.98</v>
      </c>
      <c r="Q34" s="50">
        <f>F34-O34</f>
        <v>88694.65</v>
      </c>
    </row>
    <row r="35" spans="1:17" s="5" customFormat="1" ht="17.100000000000001" customHeight="1" x14ac:dyDescent="0.2">
      <c r="A35" s="26">
        <v>16</v>
      </c>
      <c r="B35" s="29" t="s">
        <v>199</v>
      </c>
      <c r="C35" s="29" t="s">
        <v>34</v>
      </c>
      <c r="D35" s="29" t="s">
        <v>200</v>
      </c>
      <c r="E35" s="32" t="s">
        <v>59</v>
      </c>
      <c r="F35" s="30">
        <v>47725.16</v>
      </c>
      <c r="G35" s="27">
        <v>1393.03</v>
      </c>
      <c r="H35" s="28">
        <v>1369.71</v>
      </c>
      <c r="I35" s="27">
        <v>3388.49</v>
      </c>
      <c r="J35" s="27">
        <v>490.03</v>
      </c>
      <c r="K35" s="27">
        <v>1450.84</v>
      </c>
      <c r="L35" s="27">
        <v>3383.71</v>
      </c>
      <c r="M35" s="27">
        <v>932.76</v>
      </c>
      <c r="N35" s="25">
        <f>SUM(H35:M35)</f>
        <v>11015.539999999999</v>
      </c>
      <c r="O35" s="15">
        <f>G35+H35+K35+M35</f>
        <v>5146.34</v>
      </c>
      <c r="P35" s="25">
        <f>+I35+J35+L35</f>
        <v>7262.23</v>
      </c>
      <c r="Q35" s="50">
        <f>F35-O35</f>
        <v>42578.820000000007</v>
      </c>
    </row>
    <row r="36" spans="1:17" s="5" customFormat="1" ht="17.100000000000001" customHeight="1" x14ac:dyDescent="0.2">
      <c r="A36" s="26">
        <v>17</v>
      </c>
      <c r="B36" s="29" t="s">
        <v>201</v>
      </c>
      <c r="C36" s="29" t="s">
        <v>34</v>
      </c>
      <c r="D36" s="29" t="s">
        <v>200</v>
      </c>
      <c r="E36" s="32" t="s">
        <v>59</v>
      </c>
      <c r="F36" s="30">
        <v>43000</v>
      </c>
      <c r="G36" s="27">
        <v>726.14</v>
      </c>
      <c r="H36" s="28">
        <v>1234.0999999999999</v>
      </c>
      <c r="I36" s="27">
        <v>3053</v>
      </c>
      <c r="J36" s="27">
        <v>473</v>
      </c>
      <c r="K36" s="27">
        <v>1307.2</v>
      </c>
      <c r="L36" s="27">
        <v>3048.7</v>
      </c>
      <c r="M36" s="27">
        <v>932.76</v>
      </c>
      <c r="N36" s="25">
        <f>SUM(H36:M36)</f>
        <v>10048.76</v>
      </c>
      <c r="O36" s="15">
        <f>G36+H36+K36+M36</f>
        <v>4200.2</v>
      </c>
      <c r="P36" s="25">
        <f>+I36+J36+L36</f>
        <v>6574.7</v>
      </c>
      <c r="Q36" s="50">
        <f>F36-O36</f>
        <v>38799.800000000003</v>
      </c>
    </row>
    <row r="37" spans="1:17" s="5" customFormat="1" ht="17.100000000000001" customHeight="1" x14ac:dyDescent="0.2">
      <c r="A37" s="26">
        <v>18</v>
      </c>
      <c r="B37" s="29" t="s">
        <v>202</v>
      </c>
      <c r="C37" s="29" t="s">
        <v>34</v>
      </c>
      <c r="D37" s="29" t="s">
        <v>200</v>
      </c>
      <c r="E37" s="32" t="s">
        <v>59</v>
      </c>
      <c r="F37" s="30">
        <v>47725.16</v>
      </c>
      <c r="G37" s="27">
        <v>1393.03</v>
      </c>
      <c r="H37" s="28">
        <v>1369.71</v>
      </c>
      <c r="I37" s="27">
        <v>3388.49</v>
      </c>
      <c r="J37" s="27">
        <v>490.03</v>
      </c>
      <c r="K37" s="27">
        <v>1450.84</v>
      </c>
      <c r="L37" s="27">
        <v>3383.71</v>
      </c>
      <c r="M37" s="27">
        <v>932.76</v>
      </c>
      <c r="N37" s="25">
        <f>SUM(H37:M37)</f>
        <v>11015.539999999999</v>
      </c>
      <c r="O37" s="15">
        <f>G37+H37+K37+M37</f>
        <v>5146.34</v>
      </c>
      <c r="P37" s="25">
        <f>+I37+J37+L37</f>
        <v>7262.23</v>
      </c>
      <c r="Q37" s="50">
        <f>F37-O37</f>
        <v>42578.820000000007</v>
      </c>
    </row>
    <row r="38" spans="1:17" s="5" customFormat="1" ht="16.5" customHeight="1" x14ac:dyDescent="0.2">
      <c r="A38" s="49">
        <v>19</v>
      </c>
      <c r="B38" s="38" t="s">
        <v>203</v>
      </c>
      <c r="C38" s="38" t="s">
        <v>34</v>
      </c>
      <c r="D38" s="38" t="s">
        <v>200</v>
      </c>
      <c r="E38" s="39" t="s">
        <v>59</v>
      </c>
      <c r="F38" s="40">
        <v>47725.16</v>
      </c>
      <c r="G38" s="41">
        <v>1532.94</v>
      </c>
      <c r="H38" s="47">
        <v>1369.71</v>
      </c>
      <c r="I38" s="41">
        <v>3388.49</v>
      </c>
      <c r="J38" s="41">
        <v>490.03</v>
      </c>
      <c r="K38" s="41">
        <v>1450.84</v>
      </c>
      <c r="L38" s="41">
        <v>3383.71</v>
      </c>
      <c r="M38" s="41">
        <v>0</v>
      </c>
      <c r="N38" s="14">
        <f>SUM(H38:M38)</f>
        <v>10082.779999999999</v>
      </c>
      <c r="O38" s="51">
        <f>G38+H38+K38+M38</f>
        <v>4353.49</v>
      </c>
      <c r="P38" s="14">
        <f>+I38+J38+L38</f>
        <v>7262.23</v>
      </c>
      <c r="Q38" s="50">
        <f>F38-O38</f>
        <v>43371.670000000006</v>
      </c>
    </row>
    <row r="39" spans="1:17" s="5" customFormat="1" ht="16.5" customHeight="1" thickBot="1" x14ac:dyDescent="0.25">
      <c r="A39" s="75" t="s">
        <v>329</v>
      </c>
      <c r="B39" s="75"/>
      <c r="C39" s="75"/>
      <c r="D39" s="75"/>
      <c r="E39" s="56"/>
      <c r="F39" s="58">
        <f t="shared" ref="F39:Q39" si="3">SUM(F34:F38)</f>
        <v>296675.48</v>
      </c>
      <c r="G39" s="58">
        <f t="shared" si="3"/>
        <v>19387.18</v>
      </c>
      <c r="H39" s="62">
        <f t="shared" si="3"/>
        <v>8514.58</v>
      </c>
      <c r="I39" s="58">
        <f t="shared" si="3"/>
        <v>21063.97</v>
      </c>
      <c r="J39" s="58">
        <f t="shared" si="3"/>
        <v>2433.12</v>
      </c>
      <c r="K39" s="58">
        <f t="shared" si="3"/>
        <v>9018.92</v>
      </c>
      <c r="L39" s="58">
        <f t="shared" si="3"/>
        <v>21034.28</v>
      </c>
      <c r="M39" s="58">
        <f t="shared" si="3"/>
        <v>3731.04</v>
      </c>
      <c r="N39" s="60">
        <f t="shared" si="3"/>
        <v>65795.91</v>
      </c>
      <c r="O39" s="60">
        <f t="shared" si="3"/>
        <v>40651.719999999994</v>
      </c>
      <c r="P39" s="60">
        <f t="shared" si="3"/>
        <v>44531.369999999995</v>
      </c>
      <c r="Q39" s="61">
        <f t="shared" si="3"/>
        <v>256023.76000000004</v>
      </c>
    </row>
    <row r="40" spans="1:17" s="5" customFormat="1" ht="18" customHeight="1" thickBot="1" x14ac:dyDescent="0.25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4"/>
    </row>
    <row r="41" spans="1:17" s="5" customFormat="1" ht="16.5" customHeight="1" x14ac:dyDescent="0.2">
      <c r="A41" s="36">
        <v>20</v>
      </c>
      <c r="B41" s="42" t="s">
        <v>123</v>
      </c>
      <c r="C41" s="42" t="s">
        <v>35</v>
      </c>
      <c r="D41" s="42" t="s">
        <v>124</v>
      </c>
      <c r="E41" s="43" t="s">
        <v>46</v>
      </c>
      <c r="F41" s="44">
        <v>165000</v>
      </c>
      <c r="G41" s="45">
        <v>27802.58</v>
      </c>
      <c r="H41" s="48">
        <v>4735.5</v>
      </c>
      <c r="I41" s="45">
        <v>11715</v>
      </c>
      <c r="J41" s="45">
        <v>490.03</v>
      </c>
      <c r="K41" s="45">
        <v>3385.65</v>
      </c>
      <c r="L41" s="45">
        <v>7896.13</v>
      </c>
      <c r="M41" s="45">
        <v>0</v>
      </c>
      <c r="N41" s="15">
        <f t="shared" ref="N41:N57" si="4">SUM(H41:M41)</f>
        <v>28222.31</v>
      </c>
      <c r="O41" s="15">
        <f>G41+H41+K41+M41</f>
        <v>35923.730000000003</v>
      </c>
      <c r="P41" s="15">
        <f t="shared" ref="P41:P57" si="5">+I41+J41+L41</f>
        <v>20101.16</v>
      </c>
      <c r="Q41" s="50">
        <f>F41-O41</f>
        <v>129076.26999999999</v>
      </c>
    </row>
    <row r="42" spans="1:17" s="5" customFormat="1" ht="16.5" customHeight="1" x14ac:dyDescent="0.2">
      <c r="A42" s="26">
        <v>21</v>
      </c>
      <c r="B42" s="29" t="s">
        <v>125</v>
      </c>
      <c r="C42" s="29" t="s">
        <v>35</v>
      </c>
      <c r="D42" s="29" t="s">
        <v>126</v>
      </c>
      <c r="E42" s="32" t="s">
        <v>59</v>
      </c>
      <c r="F42" s="30">
        <v>85366.25</v>
      </c>
      <c r="G42" s="27">
        <v>8663.15</v>
      </c>
      <c r="H42" s="28">
        <v>2450.0100000000002</v>
      </c>
      <c r="I42" s="27">
        <v>6061</v>
      </c>
      <c r="J42" s="27">
        <v>490.03</v>
      </c>
      <c r="K42" s="27">
        <v>2595.13</v>
      </c>
      <c r="L42" s="27">
        <v>6052.47</v>
      </c>
      <c r="M42" s="27">
        <v>0</v>
      </c>
      <c r="N42" s="25">
        <f t="shared" si="4"/>
        <v>17648.640000000003</v>
      </c>
      <c r="O42" s="15">
        <f t="shared" ref="O42:O57" si="6">G42+H42+K42+M42</f>
        <v>13708.29</v>
      </c>
      <c r="P42" s="25">
        <f t="shared" si="5"/>
        <v>12603.5</v>
      </c>
      <c r="Q42" s="50">
        <f t="shared" ref="Q42:Q57" si="7">F42-O42</f>
        <v>71657.959999999992</v>
      </c>
    </row>
    <row r="43" spans="1:17" s="5" customFormat="1" ht="16.5" customHeight="1" x14ac:dyDescent="0.2">
      <c r="A43" s="26">
        <v>22</v>
      </c>
      <c r="B43" s="29" t="s">
        <v>127</v>
      </c>
      <c r="C43" s="29" t="s">
        <v>35</v>
      </c>
      <c r="D43" s="29" t="s">
        <v>128</v>
      </c>
      <c r="E43" s="32" t="s">
        <v>46</v>
      </c>
      <c r="F43" s="30">
        <v>58786</v>
      </c>
      <c r="G43" s="27">
        <v>3258.23</v>
      </c>
      <c r="H43" s="28">
        <v>1687.16</v>
      </c>
      <c r="I43" s="27">
        <v>4173.8100000000004</v>
      </c>
      <c r="J43" s="27">
        <v>490.03</v>
      </c>
      <c r="K43" s="27">
        <v>1787.09</v>
      </c>
      <c r="L43" s="27">
        <v>4167.93</v>
      </c>
      <c r="M43" s="27">
        <v>0</v>
      </c>
      <c r="N43" s="25">
        <f t="shared" si="4"/>
        <v>12306.02</v>
      </c>
      <c r="O43" s="15">
        <f t="shared" si="6"/>
        <v>6732.4800000000005</v>
      </c>
      <c r="P43" s="25">
        <f t="shared" si="5"/>
        <v>8831.77</v>
      </c>
      <c r="Q43" s="50">
        <f t="shared" si="7"/>
        <v>52053.52</v>
      </c>
    </row>
    <row r="44" spans="1:17" s="5" customFormat="1" ht="16.5" customHeight="1" x14ac:dyDescent="0.2">
      <c r="A44" s="26">
        <v>23</v>
      </c>
      <c r="B44" s="29" t="s">
        <v>129</v>
      </c>
      <c r="C44" s="29" t="s">
        <v>35</v>
      </c>
      <c r="D44" s="29" t="s">
        <v>130</v>
      </c>
      <c r="E44" s="32" t="s">
        <v>46</v>
      </c>
      <c r="F44" s="30">
        <v>50000</v>
      </c>
      <c r="G44" s="27">
        <v>1854</v>
      </c>
      <c r="H44" s="28">
        <v>1435</v>
      </c>
      <c r="I44" s="27">
        <v>3550</v>
      </c>
      <c r="J44" s="27">
        <v>490.03</v>
      </c>
      <c r="K44" s="27">
        <v>1520</v>
      </c>
      <c r="L44" s="27">
        <v>3545</v>
      </c>
      <c r="M44" s="27">
        <v>0</v>
      </c>
      <c r="N44" s="25">
        <f t="shared" si="4"/>
        <v>10540.029999999999</v>
      </c>
      <c r="O44" s="15">
        <f t="shared" si="6"/>
        <v>4809</v>
      </c>
      <c r="P44" s="25">
        <f t="shared" si="5"/>
        <v>7585.03</v>
      </c>
      <c r="Q44" s="50">
        <f t="shared" si="7"/>
        <v>45191</v>
      </c>
    </row>
    <row r="45" spans="1:17" s="5" customFormat="1" ht="16.5" customHeight="1" x14ac:dyDescent="0.2">
      <c r="A45" s="26">
        <v>24</v>
      </c>
      <c r="B45" s="29" t="s">
        <v>131</v>
      </c>
      <c r="C45" s="29" t="s">
        <v>35</v>
      </c>
      <c r="D45" s="29" t="s">
        <v>132</v>
      </c>
      <c r="E45" s="32" t="s">
        <v>59</v>
      </c>
      <c r="F45" s="30">
        <v>90524</v>
      </c>
      <c r="G45" s="27">
        <v>9410</v>
      </c>
      <c r="H45" s="28">
        <v>2598.04</v>
      </c>
      <c r="I45" s="27">
        <v>6427.2</v>
      </c>
      <c r="J45" s="27">
        <v>490.03</v>
      </c>
      <c r="K45" s="27">
        <v>2751.93</v>
      </c>
      <c r="L45" s="27">
        <v>6418.15</v>
      </c>
      <c r="M45" s="27">
        <v>1865.52</v>
      </c>
      <c r="N45" s="25">
        <f t="shared" si="4"/>
        <v>20550.87</v>
      </c>
      <c r="O45" s="15">
        <f t="shared" si="6"/>
        <v>16625.490000000002</v>
      </c>
      <c r="P45" s="25">
        <f t="shared" si="5"/>
        <v>13335.38</v>
      </c>
      <c r="Q45" s="50">
        <f t="shared" si="7"/>
        <v>73898.509999999995</v>
      </c>
    </row>
    <row r="46" spans="1:17" s="5" customFormat="1" ht="16.5" customHeight="1" x14ac:dyDescent="0.2">
      <c r="A46" s="26">
        <v>25</v>
      </c>
      <c r="B46" s="29" t="s">
        <v>133</v>
      </c>
      <c r="C46" s="29" t="s">
        <v>35</v>
      </c>
      <c r="D46" s="29" t="s">
        <v>134</v>
      </c>
      <c r="E46" s="32" t="s">
        <v>59</v>
      </c>
      <c r="F46" s="30">
        <v>35850.9</v>
      </c>
      <c r="G46" s="27">
        <v>0</v>
      </c>
      <c r="H46" s="28">
        <v>1028.92</v>
      </c>
      <c r="I46" s="27">
        <v>2545.41</v>
      </c>
      <c r="J46" s="27">
        <v>394.36</v>
      </c>
      <c r="K46" s="27">
        <v>1089.8699999999999</v>
      </c>
      <c r="L46" s="27">
        <v>2541.83</v>
      </c>
      <c r="M46" s="27">
        <v>0</v>
      </c>
      <c r="N46" s="25">
        <f t="shared" si="4"/>
        <v>7600.3899999999994</v>
      </c>
      <c r="O46" s="15">
        <f t="shared" si="6"/>
        <v>2118.79</v>
      </c>
      <c r="P46" s="25">
        <f t="shared" si="5"/>
        <v>5481.6</v>
      </c>
      <c r="Q46" s="50">
        <f t="shared" si="7"/>
        <v>33732.11</v>
      </c>
    </row>
    <row r="47" spans="1:17" s="5" customFormat="1" ht="16.5" customHeight="1" x14ac:dyDescent="0.2">
      <c r="A47" s="26">
        <v>26</v>
      </c>
      <c r="B47" s="29" t="s">
        <v>135</v>
      </c>
      <c r="C47" s="29" t="s">
        <v>35</v>
      </c>
      <c r="D47" s="29" t="s">
        <v>136</v>
      </c>
      <c r="E47" s="32" t="s">
        <v>46</v>
      </c>
      <c r="F47" s="30">
        <v>34000</v>
      </c>
      <c r="G47" s="27">
        <v>0</v>
      </c>
      <c r="H47" s="28">
        <v>975.8</v>
      </c>
      <c r="I47" s="27">
        <v>2414</v>
      </c>
      <c r="J47" s="27">
        <v>374</v>
      </c>
      <c r="K47" s="27">
        <v>1033.5999999999999</v>
      </c>
      <c r="L47" s="27">
        <v>2410.6</v>
      </c>
      <c r="M47" s="27">
        <v>0</v>
      </c>
      <c r="N47" s="25">
        <f t="shared" si="4"/>
        <v>7208</v>
      </c>
      <c r="O47" s="15">
        <f t="shared" si="6"/>
        <v>2009.3999999999999</v>
      </c>
      <c r="P47" s="25">
        <f t="shared" si="5"/>
        <v>5198.6000000000004</v>
      </c>
      <c r="Q47" s="50">
        <f t="shared" si="7"/>
        <v>31990.6</v>
      </c>
    </row>
    <row r="48" spans="1:17" s="5" customFormat="1" ht="16.5" customHeight="1" x14ac:dyDescent="0.2">
      <c r="A48" s="26">
        <v>27</v>
      </c>
      <c r="B48" s="29" t="s">
        <v>137</v>
      </c>
      <c r="C48" s="29" t="s">
        <v>35</v>
      </c>
      <c r="D48" s="29" t="s">
        <v>138</v>
      </c>
      <c r="E48" s="32" t="s">
        <v>46</v>
      </c>
      <c r="F48" s="30">
        <v>29000</v>
      </c>
      <c r="G48" s="27">
        <v>0</v>
      </c>
      <c r="H48" s="28">
        <v>832.3</v>
      </c>
      <c r="I48" s="27">
        <v>2059</v>
      </c>
      <c r="J48" s="27">
        <v>319</v>
      </c>
      <c r="K48" s="27">
        <v>881.6</v>
      </c>
      <c r="L48" s="27">
        <v>2056.1</v>
      </c>
      <c r="M48" s="27">
        <v>0</v>
      </c>
      <c r="N48" s="25">
        <f t="shared" si="4"/>
        <v>6148</v>
      </c>
      <c r="O48" s="15">
        <f t="shared" si="6"/>
        <v>1713.9</v>
      </c>
      <c r="P48" s="25">
        <f t="shared" si="5"/>
        <v>4434.1000000000004</v>
      </c>
      <c r="Q48" s="50">
        <f t="shared" si="7"/>
        <v>27286.1</v>
      </c>
    </row>
    <row r="49" spans="1:17" s="5" customFormat="1" ht="16.5" customHeight="1" x14ac:dyDescent="0.2">
      <c r="A49" s="26">
        <v>28</v>
      </c>
      <c r="B49" s="29" t="s">
        <v>139</v>
      </c>
      <c r="C49" s="29" t="s">
        <v>35</v>
      </c>
      <c r="D49" s="29" t="s">
        <v>136</v>
      </c>
      <c r="E49" s="32" t="s">
        <v>59</v>
      </c>
      <c r="F49" s="30">
        <v>34000</v>
      </c>
      <c r="G49" s="27">
        <v>0</v>
      </c>
      <c r="H49" s="28">
        <v>975.8</v>
      </c>
      <c r="I49" s="27">
        <v>2414</v>
      </c>
      <c r="J49" s="27">
        <v>374</v>
      </c>
      <c r="K49" s="27">
        <v>1033.5999999999999</v>
      </c>
      <c r="L49" s="27">
        <v>2410.6</v>
      </c>
      <c r="M49" s="27">
        <v>932.76</v>
      </c>
      <c r="N49" s="25">
        <f t="shared" si="4"/>
        <v>8140.76</v>
      </c>
      <c r="O49" s="15">
        <f t="shared" si="6"/>
        <v>2942.16</v>
      </c>
      <c r="P49" s="25">
        <f t="shared" si="5"/>
        <v>5198.6000000000004</v>
      </c>
      <c r="Q49" s="50">
        <f t="shared" si="7"/>
        <v>31057.84</v>
      </c>
    </row>
    <row r="50" spans="1:17" s="5" customFormat="1" ht="16.5" customHeight="1" x14ac:dyDescent="0.2">
      <c r="A50" s="26">
        <v>29</v>
      </c>
      <c r="B50" s="29" t="s">
        <v>140</v>
      </c>
      <c r="C50" s="29" t="s">
        <v>35</v>
      </c>
      <c r="D50" s="29" t="s">
        <v>141</v>
      </c>
      <c r="E50" s="32" t="s">
        <v>46</v>
      </c>
      <c r="F50" s="30">
        <v>34000</v>
      </c>
      <c r="G50" s="27">
        <v>0</v>
      </c>
      <c r="H50" s="28">
        <v>975.8</v>
      </c>
      <c r="I50" s="27">
        <v>2414</v>
      </c>
      <c r="J50" s="27">
        <v>374</v>
      </c>
      <c r="K50" s="27">
        <v>1033.5999999999999</v>
      </c>
      <c r="L50" s="27">
        <v>2410.6</v>
      </c>
      <c r="M50" s="27">
        <v>0</v>
      </c>
      <c r="N50" s="25">
        <f t="shared" si="4"/>
        <v>7208</v>
      </c>
      <c r="O50" s="15">
        <f t="shared" si="6"/>
        <v>2009.3999999999999</v>
      </c>
      <c r="P50" s="25">
        <f t="shared" si="5"/>
        <v>5198.6000000000004</v>
      </c>
      <c r="Q50" s="50">
        <f t="shared" si="7"/>
        <v>31990.6</v>
      </c>
    </row>
    <row r="51" spans="1:17" s="5" customFormat="1" ht="16.5" customHeight="1" x14ac:dyDescent="0.2">
      <c r="A51" s="26">
        <v>30</v>
      </c>
      <c r="B51" s="29" t="s">
        <v>142</v>
      </c>
      <c r="C51" s="29" t="s">
        <v>35</v>
      </c>
      <c r="D51" s="29" t="s">
        <v>143</v>
      </c>
      <c r="E51" s="32" t="s">
        <v>46</v>
      </c>
      <c r="F51" s="30">
        <v>34000</v>
      </c>
      <c r="G51" s="27">
        <v>0</v>
      </c>
      <c r="H51" s="28">
        <v>975.8</v>
      </c>
      <c r="I51" s="27">
        <v>2414</v>
      </c>
      <c r="J51" s="27">
        <v>374</v>
      </c>
      <c r="K51" s="27">
        <v>1033.5999999999999</v>
      </c>
      <c r="L51" s="27">
        <v>2410.6</v>
      </c>
      <c r="M51" s="27">
        <v>0</v>
      </c>
      <c r="N51" s="25">
        <f t="shared" si="4"/>
        <v>7208</v>
      </c>
      <c r="O51" s="15">
        <f t="shared" si="6"/>
        <v>2009.3999999999999</v>
      </c>
      <c r="P51" s="25">
        <f t="shared" si="5"/>
        <v>5198.6000000000004</v>
      </c>
      <c r="Q51" s="50">
        <f t="shared" si="7"/>
        <v>31990.6</v>
      </c>
    </row>
    <row r="52" spans="1:17" s="5" customFormat="1" ht="16.5" customHeight="1" x14ac:dyDescent="0.2">
      <c r="A52" s="26">
        <v>31</v>
      </c>
      <c r="B52" s="29" t="s">
        <v>144</v>
      </c>
      <c r="C52" s="29" t="s">
        <v>35</v>
      </c>
      <c r="D52" s="29" t="s">
        <v>136</v>
      </c>
      <c r="E52" s="32" t="s">
        <v>59</v>
      </c>
      <c r="F52" s="30">
        <v>38000</v>
      </c>
      <c r="G52" s="27">
        <v>160.38</v>
      </c>
      <c r="H52" s="28">
        <v>1090.5999999999999</v>
      </c>
      <c r="I52" s="27">
        <v>2698</v>
      </c>
      <c r="J52" s="27">
        <v>418</v>
      </c>
      <c r="K52" s="27">
        <v>1155.2</v>
      </c>
      <c r="L52" s="27">
        <v>2694.2</v>
      </c>
      <c r="M52" s="27">
        <v>0</v>
      </c>
      <c r="N52" s="25">
        <f t="shared" si="4"/>
        <v>8056</v>
      </c>
      <c r="O52" s="15">
        <f t="shared" si="6"/>
        <v>2406.1800000000003</v>
      </c>
      <c r="P52" s="25">
        <f t="shared" si="5"/>
        <v>5810.2</v>
      </c>
      <c r="Q52" s="50">
        <f t="shared" si="7"/>
        <v>35593.82</v>
      </c>
    </row>
    <row r="53" spans="1:17" s="5" customFormat="1" ht="16.5" customHeight="1" x14ac:dyDescent="0.2">
      <c r="A53" s="26">
        <v>32</v>
      </c>
      <c r="B53" s="29" t="s">
        <v>145</v>
      </c>
      <c r="C53" s="29" t="s">
        <v>35</v>
      </c>
      <c r="D53" s="29" t="s">
        <v>331</v>
      </c>
      <c r="E53" s="32" t="s">
        <v>46</v>
      </c>
      <c r="F53" s="30">
        <v>29000</v>
      </c>
      <c r="G53" s="27">
        <v>0</v>
      </c>
      <c r="H53" s="28">
        <v>832.3</v>
      </c>
      <c r="I53" s="27">
        <v>2059</v>
      </c>
      <c r="J53" s="27">
        <v>319</v>
      </c>
      <c r="K53" s="27">
        <v>881.6</v>
      </c>
      <c r="L53" s="27">
        <v>2056.1</v>
      </c>
      <c r="M53" s="27">
        <v>0</v>
      </c>
      <c r="N53" s="25">
        <f t="shared" si="4"/>
        <v>6148</v>
      </c>
      <c r="O53" s="15">
        <f t="shared" si="6"/>
        <v>1713.9</v>
      </c>
      <c r="P53" s="25">
        <f t="shared" si="5"/>
        <v>4434.1000000000004</v>
      </c>
      <c r="Q53" s="50">
        <f t="shared" si="7"/>
        <v>27286.1</v>
      </c>
    </row>
    <row r="54" spans="1:17" s="5" customFormat="1" ht="16.5" customHeight="1" x14ac:dyDescent="0.2">
      <c r="A54" s="26">
        <v>33</v>
      </c>
      <c r="B54" s="29" t="s">
        <v>146</v>
      </c>
      <c r="C54" s="29" t="s">
        <v>35</v>
      </c>
      <c r="D54" s="29" t="s">
        <v>147</v>
      </c>
      <c r="E54" s="32" t="s">
        <v>46</v>
      </c>
      <c r="F54" s="30">
        <v>29000</v>
      </c>
      <c r="G54" s="27">
        <v>0</v>
      </c>
      <c r="H54" s="28">
        <v>832.3</v>
      </c>
      <c r="I54" s="27">
        <v>2059</v>
      </c>
      <c r="J54" s="27">
        <v>319</v>
      </c>
      <c r="K54" s="27">
        <v>881.6</v>
      </c>
      <c r="L54" s="27">
        <v>2056.1</v>
      </c>
      <c r="M54" s="27">
        <v>0</v>
      </c>
      <c r="N54" s="25">
        <f t="shared" si="4"/>
        <v>6148</v>
      </c>
      <c r="O54" s="15">
        <f t="shared" si="6"/>
        <v>1713.9</v>
      </c>
      <c r="P54" s="25">
        <f t="shared" si="5"/>
        <v>4434.1000000000004</v>
      </c>
      <c r="Q54" s="50">
        <f t="shared" si="7"/>
        <v>27286.1</v>
      </c>
    </row>
    <row r="55" spans="1:17" s="5" customFormat="1" ht="16.5" customHeight="1" x14ac:dyDescent="0.2">
      <c r="A55" s="26">
        <v>34</v>
      </c>
      <c r="B55" s="29" t="s">
        <v>148</v>
      </c>
      <c r="C55" s="29" t="s">
        <v>35</v>
      </c>
      <c r="D55" s="29" t="s">
        <v>149</v>
      </c>
      <c r="E55" s="32" t="s">
        <v>46</v>
      </c>
      <c r="F55" s="30">
        <v>38000</v>
      </c>
      <c r="G55" s="27">
        <v>160.38</v>
      </c>
      <c r="H55" s="28">
        <v>1090.5999999999999</v>
      </c>
      <c r="I55" s="27">
        <v>2698</v>
      </c>
      <c r="J55" s="27">
        <v>418</v>
      </c>
      <c r="K55" s="27">
        <v>1155.2</v>
      </c>
      <c r="L55" s="27">
        <v>2694.2</v>
      </c>
      <c r="M55" s="27">
        <v>0</v>
      </c>
      <c r="N55" s="25">
        <f t="shared" si="4"/>
        <v>8056</v>
      </c>
      <c r="O55" s="15">
        <f t="shared" si="6"/>
        <v>2406.1800000000003</v>
      </c>
      <c r="P55" s="25">
        <f>+I55+J55+L55</f>
        <v>5810.2</v>
      </c>
      <c r="Q55" s="50">
        <f t="shared" si="7"/>
        <v>35593.82</v>
      </c>
    </row>
    <row r="56" spans="1:17" s="5" customFormat="1" ht="16.5" customHeight="1" x14ac:dyDescent="0.2">
      <c r="A56" s="49">
        <v>35</v>
      </c>
      <c r="B56" s="38" t="s">
        <v>330</v>
      </c>
      <c r="C56" s="29" t="s">
        <v>35</v>
      </c>
      <c r="D56" s="29" t="s">
        <v>331</v>
      </c>
      <c r="E56" s="39"/>
      <c r="F56" s="40">
        <v>2266.6799999999998</v>
      </c>
      <c r="G56" s="41">
        <v>0</v>
      </c>
      <c r="H56" s="47">
        <v>65.05</v>
      </c>
      <c r="I56" s="41">
        <v>160.93</v>
      </c>
      <c r="J56" s="41">
        <v>24.93</v>
      </c>
      <c r="K56" s="41">
        <v>68.91</v>
      </c>
      <c r="L56" s="41">
        <v>160.71</v>
      </c>
      <c r="M56" s="41">
        <v>932.76</v>
      </c>
      <c r="N56" s="25">
        <f t="shared" si="4"/>
        <v>1413.29</v>
      </c>
      <c r="O56" s="15">
        <f>G56+H56+K56+M56</f>
        <v>1066.72</v>
      </c>
      <c r="P56" s="25">
        <f>+I56+J56+L56</f>
        <v>346.57000000000005</v>
      </c>
      <c r="Q56" s="50">
        <f t="shared" si="7"/>
        <v>1199.9599999999998</v>
      </c>
    </row>
    <row r="57" spans="1:17" s="5" customFormat="1" ht="16.5" customHeight="1" x14ac:dyDescent="0.2">
      <c r="A57" s="49">
        <v>36</v>
      </c>
      <c r="B57" s="38" t="s">
        <v>150</v>
      </c>
      <c r="C57" s="38" t="s">
        <v>35</v>
      </c>
      <c r="D57" s="38" t="s">
        <v>136</v>
      </c>
      <c r="E57" s="39" t="s">
        <v>59</v>
      </c>
      <c r="F57" s="40">
        <v>34000</v>
      </c>
      <c r="G57" s="41">
        <v>0</v>
      </c>
      <c r="H57" s="47">
        <v>975.8</v>
      </c>
      <c r="I57" s="41">
        <v>2414</v>
      </c>
      <c r="J57" s="41">
        <v>374</v>
      </c>
      <c r="K57" s="41">
        <v>1033.5999999999999</v>
      </c>
      <c r="L57" s="41">
        <v>2410.6</v>
      </c>
      <c r="M57" s="41">
        <v>1865.52</v>
      </c>
      <c r="N57" s="14">
        <f t="shared" si="4"/>
        <v>9073.52</v>
      </c>
      <c r="O57" s="51">
        <f t="shared" si="6"/>
        <v>3874.92</v>
      </c>
      <c r="P57" s="14">
        <f t="shared" si="5"/>
        <v>5198.6000000000004</v>
      </c>
      <c r="Q57" s="50">
        <f t="shared" si="7"/>
        <v>30125.08</v>
      </c>
    </row>
    <row r="58" spans="1:17" s="5" customFormat="1" ht="16.5" customHeight="1" thickBot="1" x14ac:dyDescent="0.25">
      <c r="A58" s="75" t="s">
        <v>329</v>
      </c>
      <c r="B58" s="75"/>
      <c r="C58" s="75"/>
      <c r="D58" s="75"/>
      <c r="E58" s="56"/>
      <c r="F58" s="58">
        <f t="shared" ref="F58:Q58" si="8">SUM(F41:F57)</f>
        <v>820793.83000000007</v>
      </c>
      <c r="G58" s="58">
        <f t="shared" si="8"/>
        <v>51308.72</v>
      </c>
      <c r="H58" s="62">
        <f t="shared" si="8"/>
        <v>23556.779999999992</v>
      </c>
      <c r="I58" s="58">
        <f t="shared" si="8"/>
        <v>58276.35</v>
      </c>
      <c r="J58" s="58">
        <f t="shared" si="8"/>
        <v>6532.4400000000005</v>
      </c>
      <c r="K58" s="58">
        <f t="shared" si="8"/>
        <v>23321.78</v>
      </c>
      <c r="L58" s="58">
        <f t="shared" si="8"/>
        <v>54391.919999999984</v>
      </c>
      <c r="M58" s="58">
        <f t="shared" si="8"/>
        <v>5596.5599999999995</v>
      </c>
      <c r="N58" s="60">
        <f t="shared" si="8"/>
        <v>171675.83</v>
      </c>
      <c r="O58" s="60">
        <f t="shared" si="8"/>
        <v>103783.83999999995</v>
      </c>
      <c r="P58" s="60">
        <f t="shared" si="8"/>
        <v>119200.71000000005</v>
      </c>
      <c r="Q58" s="61">
        <f t="shared" si="8"/>
        <v>717009.98999999976</v>
      </c>
    </row>
    <row r="59" spans="1:17" s="5" customFormat="1" ht="22.5" customHeight="1" thickBot="1" x14ac:dyDescent="0.25">
      <c r="A59" s="72" t="s">
        <v>36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4"/>
    </row>
    <row r="60" spans="1:17" s="5" customFormat="1" ht="16.5" customHeight="1" x14ac:dyDescent="0.2">
      <c r="A60" s="36">
        <v>37</v>
      </c>
      <c r="B60" s="42" t="s">
        <v>75</v>
      </c>
      <c r="C60" s="42" t="s">
        <v>36</v>
      </c>
      <c r="D60" s="42" t="s">
        <v>76</v>
      </c>
      <c r="E60" s="43" t="s">
        <v>46</v>
      </c>
      <c r="F60" s="44">
        <v>131371.88</v>
      </c>
      <c r="G60" s="45">
        <v>19636.830000000002</v>
      </c>
      <c r="H60" s="48">
        <v>3770.37</v>
      </c>
      <c r="I60" s="45">
        <v>9327.4</v>
      </c>
      <c r="J60" s="45">
        <v>490.03</v>
      </c>
      <c r="K60" s="45">
        <v>3385.65</v>
      </c>
      <c r="L60" s="45">
        <v>7896.13</v>
      </c>
      <c r="M60" s="45">
        <v>0</v>
      </c>
      <c r="N60" s="15">
        <f t="shared" ref="N60:N75" si="9">SUM(H60:M60)</f>
        <v>24869.58</v>
      </c>
      <c r="O60" s="15">
        <f>G60+H60+K60+M60</f>
        <v>26792.850000000002</v>
      </c>
      <c r="P60" s="15">
        <f t="shared" ref="P60:P75" si="10">+I60+J60+L60</f>
        <v>17713.560000000001</v>
      </c>
      <c r="Q60" s="50">
        <f>F60-O60</f>
        <v>104579.03</v>
      </c>
    </row>
    <row r="61" spans="1:17" s="5" customFormat="1" ht="16.5" customHeight="1" x14ac:dyDescent="0.2">
      <c r="A61" s="26">
        <v>38</v>
      </c>
      <c r="B61" s="29" t="s">
        <v>77</v>
      </c>
      <c r="C61" s="29" t="s">
        <v>36</v>
      </c>
      <c r="D61" s="29" t="s">
        <v>78</v>
      </c>
      <c r="E61" s="32" t="s">
        <v>46</v>
      </c>
      <c r="F61" s="30">
        <v>80000</v>
      </c>
      <c r="G61" s="27">
        <v>7400.87</v>
      </c>
      <c r="H61" s="28">
        <v>2296</v>
      </c>
      <c r="I61" s="27">
        <v>5680</v>
      </c>
      <c r="J61" s="27">
        <v>490.03</v>
      </c>
      <c r="K61" s="27">
        <v>2432</v>
      </c>
      <c r="L61" s="27">
        <v>5672</v>
      </c>
      <c r="M61" s="27">
        <v>0</v>
      </c>
      <c r="N61" s="25">
        <f t="shared" si="9"/>
        <v>16570.03</v>
      </c>
      <c r="O61" s="15">
        <f t="shared" ref="O61:O75" si="11">G61+H61+K61+M61</f>
        <v>12128.869999999999</v>
      </c>
      <c r="P61" s="25">
        <f t="shared" si="10"/>
        <v>11842.029999999999</v>
      </c>
      <c r="Q61" s="50">
        <f t="shared" ref="Q61:Q75" si="12">F61-O61</f>
        <v>67871.13</v>
      </c>
    </row>
    <row r="62" spans="1:17" s="5" customFormat="1" ht="16.5" customHeight="1" x14ac:dyDescent="0.2">
      <c r="A62" s="26">
        <v>39</v>
      </c>
      <c r="B62" s="29" t="s">
        <v>79</v>
      </c>
      <c r="C62" s="29" t="s">
        <v>36</v>
      </c>
      <c r="D62" s="29" t="s">
        <v>80</v>
      </c>
      <c r="E62" s="32" t="s">
        <v>46</v>
      </c>
      <c r="F62" s="30">
        <v>50000</v>
      </c>
      <c r="G62" s="27">
        <v>1854</v>
      </c>
      <c r="H62" s="28">
        <v>1435</v>
      </c>
      <c r="I62" s="27">
        <v>3550</v>
      </c>
      <c r="J62" s="27">
        <v>490.03</v>
      </c>
      <c r="K62" s="27">
        <v>1520</v>
      </c>
      <c r="L62" s="27">
        <v>3545</v>
      </c>
      <c r="M62" s="27">
        <v>0</v>
      </c>
      <c r="N62" s="25">
        <f t="shared" si="9"/>
        <v>10540.029999999999</v>
      </c>
      <c r="O62" s="15">
        <f t="shared" si="11"/>
        <v>4809</v>
      </c>
      <c r="P62" s="25">
        <f t="shared" si="10"/>
        <v>7585.03</v>
      </c>
      <c r="Q62" s="50">
        <f t="shared" si="12"/>
        <v>45191</v>
      </c>
    </row>
    <row r="63" spans="1:17" s="5" customFormat="1" ht="16.5" customHeight="1" x14ac:dyDescent="0.2">
      <c r="A63" s="36">
        <v>40</v>
      </c>
      <c r="B63" s="29" t="s">
        <v>81</v>
      </c>
      <c r="C63" s="29" t="s">
        <v>36</v>
      </c>
      <c r="D63" s="29" t="s">
        <v>82</v>
      </c>
      <c r="E63" s="32" t="s">
        <v>59</v>
      </c>
      <c r="F63" s="30">
        <v>52110</v>
      </c>
      <c r="G63" s="27">
        <v>2151.8000000000002</v>
      </c>
      <c r="H63" s="28">
        <v>1495.56</v>
      </c>
      <c r="I63" s="27">
        <v>3699.81</v>
      </c>
      <c r="J63" s="27">
        <v>490.03</v>
      </c>
      <c r="K63" s="27">
        <v>1584.14</v>
      </c>
      <c r="L63" s="27">
        <v>3694.6</v>
      </c>
      <c r="M63" s="27">
        <v>0</v>
      </c>
      <c r="N63" s="25">
        <f t="shared" si="9"/>
        <v>10964.14</v>
      </c>
      <c r="O63" s="15">
        <f t="shared" si="11"/>
        <v>5231.5</v>
      </c>
      <c r="P63" s="25">
        <f t="shared" si="10"/>
        <v>7884.4400000000005</v>
      </c>
      <c r="Q63" s="50">
        <f t="shared" si="12"/>
        <v>46878.5</v>
      </c>
    </row>
    <row r="64" spans="1:17" s="5" customFormat="1" ht="16.5" customHeight="1" x14ac:dyDescent="0.2">
      <c r="A64" s="26">
        <v>41</v>
      </c>
      <c r="B64" s="29" t="s">
        <v>83</v>
      </c>
      <c r="C64" s="29" t="s">
        <v>36</v>
      </c>
      <c r="D64" s="29" t="s">
        <v>84</v>
      </c>
      <c r="E64" s="32" t="s">
        <v>46</v>
      </c>
      <c r="F64" s="30">
        <v>27094.44</v>
      </c>
      <c r="G64" s="27">
        <v>0</v>
      </c>
      <c r="H64" s="28">
        <v>777.61</v>
      </c>
      <c r="I64" s="27">
        <v>1923.71</v>
      </c>
      <c r="J64" s="27">
        <v>298.04000000000002</v>
      </c>
      <c r="K64" s="27">
        <v>823.67</v>
      </c>
      <c r="L64" s="27">
        <v>1921</v>
      </c>
      <c r="M64" s="27">
        <v>932.76</v>
      </c>
      <c r="N64" s="25">
        <f t="shared" si="9"/>
        <v>6676.7900000000009</v>
      </c>
      <c r="O64" s="15">
        <f t="shared" si="11"/>
        <v>2534.04</v>
      </c>
      <c r="P64" s="25">
        <f t="shared" si="10"/>
        <v>4142.75</v>
      </c>
      <c r="Q64" s="50">
        <f t="shared" si="12"/>
        <v>24560.399999999998</v>
      </c>
    </row>
    <row r="65" spans="1:17" s="5" customFormat="1" ht="16.5" customHeight="1" x14ac:dyDescent="0.2">
      <c r="A65" s="26">
        <v>42</v>
      </c>
      <c r="B65" s="29" t="s">
        <v>85</v>
      </c>
      <c r="C65" s="29" t="s">
        <v>36</v>
      </c>
      <c r="D65" s="29" t="s">
        <v>82</v>
      </c>
      <c r="E65" s="32" t="s">
        <v>59</v>
      </c>
      <c r="F65" s="30">
        <v>49000</v>
      </c>
      <c r="G65" s="27">
        <v>1712.87</v>
      </c>
      <c r="H65" s="28">
        <v>1406.3</v>
      </c>
      <c r="I65" s="27">
        <v>3479</v>
      </c>
      <c r="J65" s="27">
        <v>490.03</v>
      </c>
      <c r="K65" s="27">
        <v>1489.6</v>
      </c>
      <c r="L65" s="27">
        <v>3474.1</v>
      </c>
      <c r="M65" s="27">
        <v>0</v>
      </c>
      <c r="N65" s="25">
        <f t="shared" si="9"/>
        <v>10339.030000000001</v>
      </c>
      <c r="O65" s="15">
        <f t="shared" si="11"/>
        <v>4608.7700000000004</v>
      </c>
      <c r="P65" s="25">
        <f t="shared" si="10"/>
        <v>7443.1299999999992</v>
      </c>
      <c r="Q65" s="50">
        <f t="shared" si="12"/>
        <v>44391.229999999996</v>
      </c>
    </row>
    <row r="66" spans="1:17" s="5" customFormat="1" ht="16.5" customHeight="1" x14ac:dyDescent="0.2">
      <c r="A66" s="36">
        <v>43</v>
      </c>
      <c r="B66" s="29" t="s">
        <v>86</v>
      </c>
      <c r="C66" s="29" t="s">
        <v>36</v>
      </c>
      <c r="D66" s="29" t="s">
        <v>84</v>
      </c>
      <c r="E66" s="32" t="s">
        <v>46</v>
      </c>
      <c r="F66" s="30">
        <v>20000</v>
      </c>
      <c r="G66" s="27">
        <v>0</v>
      </c>
      <c r="H66" s="28">
        <v>574</v>
      </c>
      <c r="I66" s="27">
        <v>1420</v>
      </c>
      <c r="J66" s="27">
        <v>220</v>
      </c>
      <c r="K66" s="27">
        <v>608</v>
      </c>
      <c r="L66" s="27">
        <v>1418</v>
      </c>
      <c r="M66" s="27">
        <v>0</v>
      </c>
      <c r="N66" s="25">
        <f t="shared" si="9"/>
        <v>4240</v>
      </c>
      <c r="O66" s="15">
        <f t="shared" si="11"/>
        <v>1182</v>
      </c>
      <c r="P66" s="25">
        <f t="shared" si="10"/>
        <v>3058</v>
      </c>
      <c r="Q66" s="50">
        <f t="shared" si="12"/>
        <v>18818</v>
      </c>
    </row>
    <row r="67" spans="1:17" s="5" customFormat="1" ht="16.5" customHeight="1" x14ac:dyDescent="0.2">
      <c r="A67" s="26">
        <v>44</v>
      </c>
      <c r="B67" s="29" t="s">
        <v>87</v>
      </c>
      <c r="C67" s="29" t="s">
        <v>36</v>
      </c>
      <c r="D67" s="29" t="s">
        <v>88</v>
      </c>
      <c r="E67" s="32" t="s">
        <v>46</v>
      </c>
      <c r="F67" s="30">
        <v>35000</v>
      </c>
      <c r="G67" s="27">
        <v>0</v>
      </c>
      <c r="H67" s="28">
        <v>1004.5</v>
      </c>
      <c r="I67" s="27">
        <v>2485</v>
      </c>
      <c r="J67" s="27">
        <v>385</v>
      </c>
      <c r="K67" s="27">
        <v>1064</v>
      </c>
      <c r="L67" s="27">
        <v>2481.5</v>
      </c>
      <c r="M67" s="27">
        <v>932.76</v>
      </c>
      <c r="N67" s="25">
        <f t="shared" si="9"/>
        <v>8352.76</v>
      </c>
      <c r="O67" s="15">
        <f t="shared" si="11"/>
        <v>3001.26</v>
      </c>
      <c r="P67" s="25">
        <f t="shared" si="10"/>
        <v>5351.5</v>
      </c>
      <c r="Q67" s="50">
        <f t="shared" si="12"/>
        <v>31998.739999999998</v>
      </c>
    </row>
    <row r="68" spans="1:17" s="5" customFormat="1" ht="16.5" customHeight="1" x14ac:dyDescent="0.2">
      <c r="A68" s="26">
        <v>45</v>
      </c>
      <c r="B68" s="29" t="s">
        <v>89</v>
      </c>
      <c r="C68" s="29" t="s">
        <v>36</v>
      </c>
      <c r="D68" s="29" t="s">
        <v>84</v>
      </c>
      <c r="E68" s="32" t="s">
        <v>46</v>
      </c>
      <c r="F68" s="30">
        <v>20000</v>
      </c>
      <c r="G68" s="27">
        <v>0</v>
      </c>
      <c r="H68" s="28">
        <v>574</v>
      </c>
      <c r="I68" s="27">
        <v>1420</v>
      </c>
      <c r="J68" s="27">
        <v>220</v>
      </c>
      <c r="K68" s="27">
        <v>608</v>
      </c>
      <c r="L68" s="27">
        <v>1418</v>
      </c>
      <c r="M68" s="27">
        <v>0</v>
      </c>
      <c r="N68" s="25">
        <f t="shared" si="9"/>
        <v>4240</v>
      </c>
      <c r="O68" s="15">
        <f t="shared" si="11"/>
        <v>1182</v>
      </c>
      <c r="P68" s="25">
        <f t="shared" si="10"/>
        <v>3058</v>
      </c>
      <c r="Q68" s="50">
        <f t="shared" si="12"/>
        <v>18818</v>
      </c>
    </row>
    <row r="69" spans="1:17" s="5" customFormat="1" ht="16.5" customHeight="1" x14ac:dyDescent="0.2">
      <c r="A69" s="36">
        <v>46</v>
      </c>
      <c r="B69" s="29" t="s">
        <v>90</v>
      </c>
      <c r="C69" s="29" t="s">
        <v>36</v>
      </c>
      <c r="D69" s="29" t="s">
        <v>91</v>
      </c>
      <c r="E69" s="32" t="s">
        <v>46</v>
      </c>
      <c r="F69" s="30">
        <v>30000</v>
      </c>
      <c r="G69" s="27">
        <v>0</v>
      </c>
      <c r="H69" s="28">
        <v>861</v>
      </c>
      <c r="I69" s="27">
        <v>2130</v>
      </c>
      <c r="J69" s="27">
        <v>330</v>
      </c>
      <c r="K69" s="27">
        <v>912</v>
      </c>
      <c r="L69" s="27">
        <v>2127</v>
      </c>
      <c r="M69" s="27">
        <v>0</v>
      </c>
      <c r="N69" s="25">
        <f t="shared" si="9"/>
        <v>6360</v>
      </c>
      <c r="O69" s="15">
        <f t="shared" si="11"/>
        <v>1773</v>
      </c>
      <c r="P69" s="25">
        <f t="shared" si="10"/>
        <v>4587</v>
      </c>
      <c r="Q69" s="50">
        <f t="shared" si="12"/>
        <v>28227</v>
      </c>
    </row>
    <row r="70" spans="1:17" s="5" customFormat="1" ht="16.5" customHeight="1" x14ac:dyDescent="0.2">
      <c r="A70" s="26">
        <v>47</v>
      </c>
      <c r="B70" s="29" t="s">
        <v>92</v>
      </c>
      <c r="C70" s="29" t="s">
        <v>36</v>
      </c>
      <c r="D70" s="29" t="s">
        <v>88</v>
      </c>
      <c r="E70" s="32" t="s">
        <v>59</v>
      </c>
      <c r="F70" s="30">
        <v>52110</v>
      </c>
      <c r="G70" s="27">
        <v>2151.8000000000002</v>
      </c>
      <c r="H70" s="28">
        <v>1495.56</v>
      </c>
      <c r="I70" s="27">
        <v>3699.81</v>
      </c>
      <c r="J70" s="27">
        <v>490.03</v>
      </c>
      <c r="K70" s="27">
        <v>1584.14</v>
      </c>
      <c r="L70" s="27">
        <v>3694.6</v>
      </c>
      <c r="M70" s="27">
        <v>0</v>
      </c>
      <c r="N70" s="25">
        <f t="shared" si="9"/>
        <v>10964.14</v>
      </c>
      <c r="O70" s="15">
        <f t="shared" si="11"/>
        <v>5231.5</v>
      </c>
      <c r="P70" s="25">
        <f t="shared" si="10"/>
        <v>7884.4400000000005</v>
      </c>
      <c r="Q70" s="50">
        <f t="shared" si="12"/>
        <v>46878.5</v>
      </c>
    </row>
    <row r="71" spans="1:17" s="5" customFormat="1" ht="16.5" customHeight="1" x14ac:dyDescent="0.2">
      <c r="A71" s="26">
        <v>48</v>
      </c>
      <c r="B71" s="29" t="s">
        <v>93</v>
      </c>
      <c r="C71" s="29" t="s">
        <v>36</v>
      </c>
      <c r="D71" s="29" t="s">
        <v>84</v>
      </c>
      <c r="E71" s="32" t="s">
        <v>46</v>
      </c>
      <c r="F71" s="30">
        <v>27094.44</v>
      </c>
      <c r="G71" s="27">
        <v>0</v>
      </c>
      <c r="H71" s="28">
        <v>777.61</v>
      </c>
      <c r="I71" s="27">
        <v>1923.71</v>
      </c>
      <c r="J71" s="27">
        <v>298.04000000000002</v>
      </c>
      <c r="K71" s="27">
        <v>823.67</v>
      </c>
      <c r="L71" s="27">
        <v>1921</v>
      </c>
      <c r="M71" s="27">
        <v>1865.52</v>
      </c>
      <c r="N71" s="25">
        <f t="shared" si="9"/>
        <v>7609.5500000000011</v>
      </c>
      <c r="O71" s="15">
        <f t="shared" si="11"/>
        <v>3466.8</v>
      </c>
      <c r="P71" s="25">
        <f t="shared" si="10"/>
        <v>4142.75</v>
      </c>
      <c r="Q71" s="50">
        <f t="shared" si="12"/>
        <v>23627.64</v>
      </c>
    </row>
    <row r="72" spans="1:17" s="5" customFormat="1" ht="16.5" customHeight="1" x14ac:dyDescent="0.2">
      <c r="A72" s="36">
        <v>49</v>
      </c>
      <c r="B72" s="29" t="s">
        <v>94</v>
      </c>
      <c r="C72" s="29" t="s">
        <v>36</v>
      </c>
      <c r="D72" s="29" t="s">
        <v>82</v>
      </c>
      <c r="E72" s="32" t="s">
        <v>46</v>
      </c>
      <c r="F72" s="30">
        <v>49630</v>
      </c>
      <c r="G72" s="27">
        <v>1801.78</v>
      </c>
      <c r="H72" s="28">
        <v>1424.38</v>
      </c>
      <c r="I72" s="27">
        <v>3523.73</v>
      </c>
      <c r="J72" s="27">
        <v>490.03</v>
      </c>
      <c r="K72" s="27">
        <v>1508.75</v>
      </c>
      <c r="L72" s="27">
        <v>3518.77</v>
      </c>
      <c r="M72" s="27">
        <v>0</v>
      </c>
      <c r="N72" s="25">
        <f t="shared" si="9"/>
        <v>10465.66</v>
      </c>
      <c r="O72" s="15">
        <f t="shared" si="11"/>
        <v>4734.91</v>
      </c>
      <c r="P72" s="25">
        <f t="shared" si="10"/>
        <v>7532.5300000000007</v>
      </c>
      <c r="Q72" s="50">
        <f t="shared" si="12"/>
        <v>44895.09</v>
      </c>
    </row>
    <row r="73" spans="1:17" s="5" customFormat="1" ht="16.5" customHeight="1" x14ac:dyDescent="0.2">
      <c r="A73" s="26">
        <v>50</v>
      </c>
      <c r="B73" s="29" t="s">
        <v>95</v>
      </c>
      <c r="C73" s="29" t="s">
        <v>36</v>
      </c>
      <c r="D73" s="29" t="s">
        <v>96</v>
      </c>
      <c r="E73" s="32" t="s">
        <v>46</v>
      </c>
      <c r="F73" s="30">
        <v>28235.1</v>
      </c>
      <c r="G73" s="27">
        <v>0</v>
      </c>
      <c r="H73" s="28">
        <v>810.35</v>
      </c>
      <c r="I73" s="27">
        <v>2004.69</v>
      </c>
      <c r="J73" s="27">
        <v>310.58999999999997</v>
      </c>
      <c r="K73" s="27">
        <v>858.35</v>
      </c>
      <c r="L73" s="27">
        <v>2001.87</v>
      </c>
      <c r="M73" s="27">
        <v>932.76</v>
      </c>
      <c r="N73" s="25">
        <f t="shared" si="9"/>
        <v>6918.6100000000006</v>
      </c>
      <c r="O73" s="15">
        <f t="shared" si="11"/>
        <v>2601.46</v>
      </c>
      <c r="P73" s="25">
        <f t="shared" si="10"/>
        <v>4317.1499999999996</v>
      </c>
      <c r="Q73" s="50">
        <f t="shared" si="12"/>
        <v>25633.64</v>
      </c>
    </row>
    <row r="74" spans="1:17" s="5" customFormat="1" ht="16.5" customHeight="1" x14ac:dyDescent="0.2">
      <c r="A74" s="26">
        <v>51</v>
      </c>
      <c r="B74" s="29" t="s">
        <v>97</v>
      </c>
      <c r="C74" s="29" t="s">
        <v>36</v>
      </c>
      <c r="D74" s="29" t="s">
        <v>84</v>
      </c>
      <c r="E74" s="32" t="s">
        <v>46</v>
      </c>
      <c r="F74" s="30">
        <v>20000</v>
      </c>
      <c r="G74" s="27">
        <v>0</v>
      </c>
      <c r="H74" s="28">
        <v>574</v>
      </c>
      <c r="I74" s="27">
        <v>1420</v>
      </c>
      <c r="J74" s="27">
        <v>220</v>
      </c>
      <c r="K74" s="27">
        <v>608</v>
      </c>
      <c r="L74" s="27">
        <v>1418</v>
      </c>
      <c r="M74" s="27">
        <v>932.76</v>
      </c>
      <c r="N74" s="25">
        <f t="shared" si="9"/>
        <v>5172.76</v>
      </c>
      <c r="O74" s="15">
        <f t="shared" si="11"/>
        <v>2114.7600000000002</v>
      </c>
      <c r="P74" s="25">
        <f t="shared" si="10"/>
        <v>3058</v>
      </c>
      <c r="Q74" s="50">
        <f t="shared" si="12"/>
        <v>17885.239999999998</v>
      </c>
    </row>
    <row r="75" spans="1:17" s="5" customFormat="1" ht="16.5" customHeight="1" x14ac:dyDescent="0.2">
      <c r="A75" s="70">
        <v>52</v>
      </c>
      <c r="B75" s="38" t="s">
        <v>98</v>
      </c>
      <c r="C75" s="38" t="s">
        <v>36</v>
      </c>
      <c r="D75" s="38" t="s">
        <v>91</v>
      </c>
      <c r="E75" s="39" t="s">
        <v>46</v>
      </c>
      <c r="F75" s="40">
        <v>25000</v>
      </c>
      <c r="G75" s="41">
        <v>0</v>
      </c>
      <c r="H75" s="47">
        <v>717.5</v>
      </c>
      <c r="I75" s="41">
        <v>1775</v>
      </c>
      <c r="J75" s="41">
        <v>275</v>
      </c>
      <c r="K75" s="41">
        <v>760</v>
      </c>
      <c r="L75" s="41">
        <v>1772.5</v>
      </c>
      <c r="M75" s="41">
        <v>0</v>
      </c>
      <c r="N75" s="14">
        <f t="shared" si="9"/>
        <v>5300</v>
      </c>
      <c r="O75" s="51">
        <f t="shared" si="11"/>
        <v>1477.5</v>
      </c>
      <c r="P75" s="14">
        <f t="shared" si="10"/>
        <v>3822.5</v>
      </c>
      <c r="Q75" s="50">
        <f t="shared" si="12"/>
        <v>23522.5</v>
      </c>
    </row>
    <row r="76" spans="1:17" s="5" customFormat="1" ht="16.5" customHeight="1" thickBot="1" x14ac:dyDescent="0.25">
      <c r="A76" s="75" t="s">
        <v>329</v>
      </c>
      <c r="B76" s="75"/>
      <c r="C76" s="75"/>
      <c r="D76" s="75"/>
      <c r="E76" s="71"/>
      <c r="F76" s="58">
        <f t="shared" ref="F76:Q76" si="13">SUM(F60:F75)</f>
        <v>696645.86</v>
      </c>
      <c r="G76" s="58">
        <f t="shared" si="13"/>
        <v>36709.949999999997</v>
      </c>
      <c r="H76" s="62">
        <f t="shared" si="13"/>
        <v>19993.739999999998</v>
      </c>
      <c r="I76" s="58">
        <f t="shared" si="13"/>
        <v>49461.86</v>
      </c>
      <c r="J76" s="58">
        <f t="shared" si="13"/>
        <v>5986.8799999999992</v>
      </c>
      <c r="K76" s="58">
        <f t="shared" si="13"/>
        <v>20569.969999999998</v>
      </c>
      <c r="L76" s="58">
        <f t="shared" si="13"/>
        <v>47974.07</v>
      </c>
      <c r="M76" s="58">
        <f t="shared" si="13"/>
        <v>5596.56</v>
      </c>
      <c r="N76" s="60">
        <f t="shared" si="13"/>
        <v>149583.08000000002</v>
      </c>
      <c r="O76" s="60">
        <f t="shared" si="13"/>
        <v>82870.220000000016</v>
      </c>
      <c r="P76" s="60">
        <f t="shared" si="13"/>
        <v>103422.81</v>
      </c>
      <c r="Q76" s="61">
        <f t="shared" si="13"/>
        <v>613775.64</v>
      </c>
    </row>
    <row r="77" spans="1:17" s="5" customFormat="1" ht="20.25" customHeight="1" thickBot="1" x14ac:dyDescent="0.25">
      <c r="A77" s="72" t="s">
        <v>37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4"/>
    </row>
    <row r="78" spans="1:17" s="5" customFormat="1" ht="16.5" customHeight="1" x14ac:dyDescent="0.2">
      <c r="A78" s="36">
        <v>53</v>
      </c>
      <c r="B78" s="42" t="s">
        <v>99</v>
      </c>
      <c r="C78" s="42" t="s">
        <v>37</v>
      </c>
      <c r="D78" s="42" t="s">
        <v>100</v>
      </c>
      <c r="E78" s="43" t="s">
        <v>46</v>
      </c>
      <c r="F78" s="44">
        <v>131371.88</v>
      </c>
      <c r="G78" s="45">
        <v>19636.830000000002</v>
      </c>
      <c r="H78" s="48">
        <v>3770.37</v>
      </c>
      <c r="I78" s="45">
        <v>9327.4</v>
      </c>
      <c r="J78" s="45">
        <v>490.03</v>
      </c>
      <c r="K78" s="45">
        <v>3385.65</v>
      </c>
      <c r="L78" s="45">
        <v>7896.13</v>
      </c>
      <c r="M78" s="45">
        <v>0</v>
      </c>
      <c r="N78" s="15">
        <f t="shared" ref="N78:N91" si="14">SUM(H78:M78)</f>
        <v>24869.58</v>
      </c>
      <c r="O78" s="15">
        <f>G78+H78+K78+M78</f>
        <v>26792.850000000002</v>
      </c>
      <c r="P78" s="15">
        <f t="shared" ref="P78:P91" si="15">+I78+J78+L78</f>
        <v>17713.560000000001</v>
      </c>
      <c r="Q78" s="50">
        <f>F78-O78</f>
        <v>104579.03</v>
      </c>
    </row>
    <row r="79" spans="1:17" s="5" customFormat="1" ht="16.5" customHeight="1" x14ac:dyDescent="0.2">
      <c r="A79" s="26">
        <v>54</v>
      </c>
      <c r="B79" s="29" t="s">
        <v>101</v>
      </c>
      <c r="C79" s="29" t="s">
        <v>37</v>
      </c>
      <c r="D79" s="29" t="s">
        <v>102</v>
      </c>
      <c r="E79" s="32" t="s">
        <v>59</v>
      </c>
      <c r="F79" s="30">
        <v>63190</v>
      </c>
      <c r="G79" s="27">
        <v>4086.97</v>
      </c>
      <c r="H79" s="28">
        <v>1813.55</v>
      </c>
      <c r="I79" s="27">
        <v>4486.49</v>
      </c>
      <c r="J79" s="27">
        <v>490.03</v>
      </c>
      <c r="K79" s="27">
        <v>1920.98</v>
      </c>
      <c r="L79" s="27">
        <v>4480.17</v>
      </c>
      <c r="M79" s="27">
        <v>0</v>
      </c>
      <c r="N79" s="25">
        <f t="shared" si="14"/>
        <v>13191.22</v>
      </c>
      <c r="O79" s="15">
        <f t="shared" ref="O79:O91" si="16">G79+H79+K79+M79</f>
        <v>7821.5</v>
      </c>
      <c r="P79" s="25">
        <f t="shared" si="15"/>
        <v>9456.6899999999987</v>
      </c>
      <c r="Q79" s="50">
        <f t="shared" ref="Q79:Q91" si="17">F79-O79</f>
        <v>55368.5</v>
      </c>
    </row>
    <row r="80" spans="1:17" s="5" customFormat="1" ht="16.5" customHeight="1" x14ac:dyDescent="0.2">
      <c r="A80" s="26">
        <v>55</v>
      </c>
      <c r="B80" s="29" t="s">
        <v>103</v>
      </c>
      <c r="C80" s="29" t="s">
        <v>37</v>
      </c>
      <c r="D80" s="29" t="s">
        <v>104</v>
      </c>
      <c r="E80" s="32" t="s">
        <v>59</v>
      </c>
      <c r="F80" s="30">
        <v>63190</v>
      </c>
      <c r="G80" s="27">
        <v>4086.97</v>
      </c>
      <c r="H80" s="28">
        <v>1813.55</v>
      </c>
      <c r="I80" s="27">
        <v>4486.49</v>
      </c>
      <c r="J80" s="27">
        <v>490.03</v>
      </c>
      <c r="K80" s="27">
        <v>1920.98</v>
      </c>
      <c r="L80" s="27">
        <v>4480.17</v>
      </c>
      <c r="M80" s="27">
        <v>0</v>
      </c>
      <c r="N80" s="25">
        <f t="shared" si="14"/>
        <v>13191.22</v>
      </c>
      <c r="O80" s="15">
        <f t="shared" si="16"/>
        <v>7821.5</v>
      </c>
      <c r="P80" s="25">
        <f t="shared" si="15"/>
        <v>9456.6899999999987</v>
      </c>
      <c r="Q80" s="50">
        <f t="shared" si="17"/>
        <v>55368.5</v>
      </c>
    </row>
    <row r="81" spans="1:17" s="5" customFormat="1" ht="16.5" customHeight="1" x14ac:dyDescent="0.2">
      <c r="A81" s="36">
        <v>56</v>
      </c>
      <c r="B81" s="29" t="s">
        <v>105</v>
      </c>
      <c r="C81" s="29" t="s">
        <v>37</v>
      </c>
      <c r="D81" s="29" t="s">
        <v>106</v>
      </c>
      <c r="E81" s="32" t="s">
        <v>46</v>
      </c>
      <c r="F81" s="30">
        <v>28950</v>
      </c>
      <c r="G81" s="27">
        <v>0</v>
      </c>
      <c r="H81" s="28">
        <v>830.87</v>
      </c>
      <c r="I81" s="27">
        <v>2055.4499999999998</v>
      </c>
      <c r="J81" s="27">
        <v>318.45</v>
      </c>
      <c r="K81" s="27">
        <v>880.08</v>
      </c>
      <c r="L81" s="27">
        <v>2052.56</v>
      </c>
      <c r="M81" s="27">
        <v>0</v>
      </c>
      <c r="N81" s="25">
        <f t="shared" si="14"/>
        <v>6137.41</v>
      </c>
      <c r="O81" s="15">
        <f t="shared" si="16"/>
        <v>1710.95</v>
      </c>
      <c r="P81" s="25">
        <f t="shared" si="15"/>
        <v>4426.4599999999991</v>
      </c>
      <c r="Q81" s="50">
        <f t="shared" si="17"/>
        <v>27239.05</v>
      </c>
    </row>
    <row r="82" spans="1:17" s="5" customFormat="1" ht="16.5" customHeight="1" x14ac:dyDescent="0.2">
      <c r="A82" s="26">
        <v>57</v>
      </c>
      <c r="B82" s="29" t="s">
        <v>107</v>
      </c>
      <c r="C82" s="29" t="s">
        <v>37</v>
      </c>
      <c r="D82" s="29" t="s">
        <v>108</v>
      </c>
      <c r="E82" s="32" t="s">
        <v>46</v>
      </c>
      <c r="F82" s="30">
        <v>21000</v>
      </c>
      <c r="G82" s="27">
        <v>0</v>
      </c>
      <c r="H82" s="28">
        <v>602.70000000000005</v>
      </c>
      <c r="I82" s="27">
        <v>1491</v>
      </c>
      <c r="J82" s="27">
        <v>231</v>
      </c>
      <c r="K82" s="27">
        <v>638.4</v>
      </c>
      <c r="L82" s="27">
        <v>1488.9</v>
      </c>
      <c r="M82" s="27">
        <v>0</v>
      </c>
      <c r="N82" s="25">
        <f t="shared" si="14"/>
        <v>4452</v>
      </c>
      <c r="O82" s="15">
        <f t="shared" si="16"/>
        <v>1241.0999999999999</v>
      </c>
      <c r="P82" s="25">
        <f t="shared" si="15"/>
        <v>3210.9</v>
      </c>
      <c r="Q82" s="50">
        <f t="shared" si="17"/>
        <v>19758.900000000001</v>
      </c>
    </row>
    <row r="83" spans="1:17" s="5" customFormat="1" ht="16.5" customHeight="1" x14ac:dyDescent="0.2">
      <c r="A83" s="26">
        <v>58</v>
      </c>
      <c r="B83" s="29" t="s">
        <v>109</v>
      </c>
      <c r="C83" s="29" t="s">
        <v>37</v>
      </c>
      <c r="D83" s="29" t="s">
        <v>110</v>
      </c>
      <c r="E83" s="32" t="s">
        <v>46</v>
      </c>
      <c r="F83" s="30">
        <v>18000</v>
      </c>
      <c r="G83" s="27">
        <v>0</v>
      </c>
      <c r="H83" s="28">
        <v>516.6</v>
      </c>
      <c r="I83" s="27">
        <v>1278</v>
      </c>
      <c r="J83" s="27">
        <v>198</v>
      </c>
      <c r="K83" s="27">
        <v>547.20000000000005</v>
      </c>
      <c r="L83" s="27">
        <v>1276.2</v>
      </c>
      <c r="M83" s="27">
        <v>1865.52</v>
      </c>
      <c r="N83" s="25">
        <f t="shared" si="14"/>
        <v>5681.52</v>
      </c>
      <c r="O83" s="15">
        <f t="shared" si="16"/>
        <v>2929.32</v>
      </c>
      <c r="P83" s="25">
        <f t="shared" si="15"/>
        <v>2752.2</v>
      </c>
      <c r="Q83" s="50">
        <f t="shared" si="17"/>
        <v>15070.68</v>
      </c>
    </row>
    <row r="84" spans="1:17" s="5" customFormat="1" ht="16.5" customHeight="1" x14ac:dyDescent="0.2">
      <c r="A84" s="36">
        <v>59</v>
      </c>
      <c r="B84" s="29" t="s">
        <v>111</v>
      </c>
      <c r="C84" s="29" t="s">
        <v>37</v>
      </c>
      <c r="D84" s="29" t="s">
        <v>112</v>
      </c>
      <c r="E84" s="32" t="s">
        <v>113</v>
      </c>
      <c r="F84" s="30">
        <v>17000</v>
      </c>
      <c r="G84" s="27">
        <v>0</v>
      </c>
      <c r="H84" s="28">
        <v>487.9</v>
      </c>
      <c r="I84" s="27">
        <v>1207</v>
      </c>
      <c r="J84" s="27">
        <v>187</v>
      </c>
      <c r="K84" s="27">
        <v>516.79999999999995</v>
      </c>
      <c r="L84" s="27">
        <v>1205.3</v>
      </c>
      <c r="M84" s="27">
        <v>0</v>
      </c>
      <c r="N84" s="25">
        <f t="shared" si="14"/>
        <v>3604</v>
      </c>
      <c r="O84" s="15">
        <f t="shared" si="16"/>
        <v>1004.6999999999999</v>
      </c>
      <c r="P84" s="25">
        <f t="shared" si="15"/>
        <v>2599.3000000000002</v>
      </c>
      <c r="Q84" s="50">
        <f t="shared" si="17"/>
        <v>15995.3</v>
      </c>
    </row>
    <row r="85" spans="1:17" s="5" customFormat="1" ht="16.5" customHeight="1" x14ac:dyDescent="0.2">
      <c r="A85" s="26">
        <v>60</v>
      </c>
      <c r="B85" s="29" t="s">
        <v>114</v>
      </c>
      <c r="C85" s="29" t="s">
        <v>37</v>
      </c>
      <c r="D85" s="29" t="s">
        <v>112</v>
      </c>
      <c r="E85" s="32" t="s">
        <v>113</v>
      </c>
      <c r="F85" s="30">
        <v>23000</v>
      </c>
      <c r="G85" s="27">
        <v>0</v>
      </c>
      <c r="H85" s="28">
        <v>660.1</v>
      </c>
      <c r="I85" s="27">
        <v>1633</v>
      </c>
      <c r="J85" s="27">
        <v>253</v>
      </c>
      <c r="K85" s="27">
        <v>699.2</v>
      </c>
      <c r="L85" s="27">
        <v>1630.7</v>
      </c>
      <c r="M85" s="27">
        <v>932.76</v>
      </c>
      <c r="N85" s="25">
        <f t="shared" si="14"/>
        <v>5808.76</v>
      </c>
      <c r="O85" s="15">
        <f t="shared" si="16"/>
        <v>2292.0600000000004</v>
      </c>
      <c r="P85" s="25">
        <f t="shared" si="15"/>
        <v>3516.7</v>
      </c>
      <c r="Q85" s="50">
        <f t="shared" si="17"/>
        <v>20707.939999999999</v>
      </c>
    </row>
    <row r="86" spans="1:17" s="5" customFormat="1" ht="16.5" customHeight="1" x14ac:dyDescent="0.2">
      <c r="A86" s="26">
        <v>61</v>
      </c>
      <c r="B86" s="29" t="s">
        <v>115</v>
      </c>
      <c r="C86" s="29" t="s">
        <v>37</v>
      </c>
      <c r="D86" s="29" t="s">
        <v>110</v>
      </c>
      <c r="E86" s="32" t="s">
        <v>46</v>
      </c>
      <c r="F86" s="30">
        <v>22500</v>
      </c>
      <c r="G86" s="27">
        <v>0</v>
      </c>
      <c r="H86" s="28">
        <v>645.75</v>
      </c>
      <c r="I86" s="27">
        <v>1597.5</v>
      </c>
      <c r="J86" s="27">
        <v>247.5</v>
      </c>
      <c r="K86" s="27">
        <v>684</v>
      </c>
      <c r="L86" s="27">
        <v>1595.25</v>
      </c>
      <c r="M86" s="27">
        <v>0</v>
      </c>
      <c r="N86" s="25">
        <f t="shared" si="14"/>
        <v>4770</v>
      </c>
      <c r="O86" s="15">
        <f t="shared" si="16"/>
        <v>1329.75</v>
      </c>
      <c r="P86" s="25">
        <f t="shared" si="15"/>
        <v>3440.25</v>
      </c>
      <c r="Q86" s="50">
        <f t="shared" si="17"/>
        <v>21170.25</v>
      </c>
    </row>
    <row r="87" spans="1:17" s="5" customFormat="1" ht="16.5" customHeight="1" x14ac:dyDescent="0.2">
      <c r="A87" s="36">
        <v>62</v>
      </c>
      <c r="B87" s="29" t="s">
        <v>116</v>
      </c>
      <c r="C87" s="29" t="s">
        <v>37</v>
      </c>
      <c r="D87" s="29" t="s">
        <v>117</v>
      </c>
      <c r="E87" s="32" t="s">
        <v>113</v>
      </c>
      <c r="F87" s="30">
        <v>18000</v>
      </c>
      <c r="G87" s="27">
        <v>0</v>
      </c>
      <c r="H87" s="28">
        <v>516.6</v>
      </c>
      <c r="I87" s="27">
        <v>1278</v>
      </c>
      <c r="J87" s="27">
        <v>198</v>
      </c>
      <c r="K87" s="27">
        <v>547.20000000000005</v>
      </c>
      <c r="L87" s="27">
        <v>1276.2</v>
      </c>
      <c r="M87" s="27">
        <v>1865.52</v>
      </c>
      <c r="N87" s="25">
        <f t="shared" si="14"/>
        <v>5681.52</v>
      </c>
      <c r="O87" s="15">
        <f t="shared" si="16"/>
        <v>2929.32</v>
      </c>
      <c r="P87" s="25">
        <f t="shared" si="15"/>
        <v>2752.2</v>
      </c>
      <c r="Q87" s="50">
        <f t="shared" si="17"/>
        <v>15070.68</v>
      </c>
    </row>
    <row r="88" spans="1:17" s="5" customFormat="1" ht="16.5" customHeight="1" x14ac:dyDescent="0.2">
      <c r="A88" s="26">
        <v>63</v>
      </c>
      <c r="B88" s="29" t="s">
        <v>118</v>
      </c>
      <c r="C88" s="29" t="s">
        <v>37</v>
      </c>
      <c r="D88" s="29" t="s">
        <v>119</v>
      </c>
      <c r="E88" s="32" t="s">
        <v>113</v>
      </c>
      <c r="F88" s="30">
        <v>11200</v>
      </c>
      <c r="G88" s="27">
        <v>0</v>
      </c>
      <c r="H88" s="28">
        <v>321.44</v>
      </c>
      <c r="I88" s="27">
        <v>795.2</v>
      </c>
      <c r="J88" s="27">
        <v>123.2</v>
      </c>
      <c r="K88" s="27">
        <v>340.48</v>
      </c>
      <c r="L88" s="27">
        <v>794.08</v>
      </c>
      <c r="M88" s="27">
        <v>0</v>
      </c>
      <c r="N88" s="25">
        <f t="shared" si="14"/>
        <v>2374.4</v>
      </c>
      <c r="O88" s="15">
        <f t="shared" si="16"/>
        <v>661.92000000000007</v>
      </c>
      <c r="P88" s="25">
        <f t="shared" si="15"/>
        <v>1712.48</v>
      </c>
      <c r="Q88" s="50">
        <f t="shared" si="17"/>
        <v>10538.08</v>
      </c>
    </row>
    <row r="89" spans="1:17" s="5" customFormat="1" ht="16.5" customHeight="1" x14ac:dyDescent="0.2">
      <c r="A89" s="26">
        <v>64</v>
      </c>
      <c r="B89" s="29" t="s">
        <v>120</v>
      </c>
      <c r="C89" s="29" t="s">
        <v>37</v>
      </c>
      <c r="D89" s="29" t="s">
        <v>117</v>
      </c>
      <c r="E89" s="32" t="s">
        <v>113</v>
      </c>
      <c r="F89" s="30">
        <v>16000</v>
      </c>
      <c r="G89" s="27">
        <v>0</v>
      </c>
      <c r="H89" s="28">
        <v>459.2</v>
      </c>
      <c r="I89" s="27">
        <v>1136</v>
      </c>
      <c r="J89" s="27">
        <v>176</v>
      </c>
      <c r="K89" s="27">
        <v>486.4</v>
      </c>
      <c r="L89" s="27">
        <v>1134.4000000000001</v>
      </c>
      <c r="M89" s="27">
        <v>0</v>
      </c>
      <c r="N89" s="25">
        <f t="shared" si="14"/>
        <v>3392</v>
      </c>
      <c r="O89" s="15">
        <f t="shared" si="16"/>
        <v>945.59999999999991</v>
      </c>
      <c r="P89" s="25">
        <f t="shared" si="15"/>
        <v>2446.4</v>
      </c>
      <c r="Q89" s="50">
        <f t="shared" si="17"/>
        <v>15054.4</v>
      </c>
    </row>
    <row r="90" spans="1:17" s="5" customFormat="1" ht="16.5" customHeight="1" x14ac:dyDescent="0.2">
      <c r="A90" s="36">
        <v>65</v>
      </c>
      <c r="B90" s="29" t="s">
        <v>121</v>
      </c>
      <c r="C90" s="29" t="s">
        <v>37</v>
      </c>
      <c r="D90" s="29" t="s">
        <v>119</v>
      </c>
      <c r="E90" s="32" t="s">
        <v>113</v>
      </c>
      <c r="F90" s="30">
        <v>15317.54</v>
      </c>
      <c r="G90" s="27">
        <v>0</v>
      </c>
      <c r="H90" s="28">
        <v>439.61</v>
      </c>
      <c r="I90" s="27">
        <v>1087.55</v>
      </c>
      <c r="J90" s="27">
        <v>168.49</v>
      </c>
      <c r="K90" s="27">
        <v>465.65</v>
      </c>
      <c r="L90" s="27">
        <v>1086.01</v>
      </c>
      <c r="M90" s="27">
        <v>0</v>
      </c>
      <c r="N90" s="25">
        <f t="shared" si="14"/>
        <v>3247.3099999999995</v>
      </c>
      <c r="O90" s="15">
        <f t="shared" si="16"/>
        <v>905.26</v>
      </c>
      <c r="P90" s="25">
        <f t="shared" si="15"/>
        <v>2342.0500000000002</v>
      </c>
      <c r="Q90" s="50">
        <f t="shared" si="17"/>
        <v>14412.28</v>
      </c>
    </row>
    <row r="91" spans="1:17" s="5" customFormat="1" ht="16.5" customHeight="1" x14ac:dyDescent="0.2">
      <c r="A91" s="26">
        <v>66</v>
      </c>
      <c r="B91" s="38" t="s">
        <v>122</v>
      </c>
      <c r="C91" s="38" t="s">
        <v>37</v>
      </c>
      <c r="D91" s="38" t="s">
        <v>119</v>
      </c>
      <c r="E91" s="39" t="s">
        <v>113</v>
      </c>
      <c r="F91" s="40">
        <v>11200</v>
      </c>
      <c r="G91" s="41">
        <v>0</v>
      </c>
      <c r="H91" s="47">
        <v>321.44</v>
      </c>
      <c r="I91" s="41">
        <v>795.2</v>
      </c>
      <c r="J91" s="41">
        <v>123.2</v>
      </c>
      <c r="K91" s="41">
        <v>340.48</v>
      </c>
      <c r="L91" s="41">
        <v>794.08</v>
      </c>
      <c r="M91" s="41">
        <v>0</v>
      </c>
      <c r="N91" s="14">
        <f t="shared" si="14"/>
        <v>2374.4</v>
      </c>
      <c r="O91" s="51">
        <f t="shared" si="16"/>
        <v>661.92000000000007</v>
      </c>
      <c r="P91" s="14">
        <f t="shared" si="15"/>
        <v>1712.48</v>
      </c>
      <c r="Q91" s="50">
        <f t="shared" si="17"/>
        <v>10538.08</v>
      </c>
    </row>
    <row r="92" spans="1:17" s="5" customFormat="1" ht="16.5" customHeight="1" thickBot="1" x14ac:dyDescent="0.25">
      <c r="A92" s="79" t="s">
        <v>329</v>
      </c>
      <c r="B92" s="79"/>
      <c r="C92" s="79"/>
      <c r="D92" s="79"/>
      <c r="E92" s="56"/>
      <c r="F92" s="58">
        <f t="shared" ref="F92:Q92" si="18">SUM(F78:F91)</f>
        <v>459919.42</v>
      </c>
      <c r="G92" s="58">
        <f t="shared" si="18"/>
        <v>27810.770000000004</v>
      </c>
      <c r="H92" s="62">
        <f t="shared" si="18"/>
        <v>13199.680000000004</v>
      </c>
      <c r="I92" s="58">
        <f t="shared" si="18"/>
        <v>32654.28</v>
      </c>
      <c r="J92" s="58">
        <f t="shared" si="18"/>
        <v>3693.9299999999994</v>
      </c>
      <c r="K92" s="58">
        <f t="shared" si="18"/>
        <v>13373.5</v>
      </c>
      <c r="L92" s="58">
        <f t="shared" si="18"/>
        <v>31190.150000000009</v>
      </c>
      <c r="M92" s="58">
        <f t="shared" si="18"/>
        <v>4663.7999999999993</v>
      </c>
      <c r="N92" s="60">
        <f t="shared" si="18"/>
        <v>98775.34</v>
      </c>
      <c r="O92" s="60">
        <f t="shared" si="18"/>
        <v>59047.749999999993</v>
      </c>
      <c r="P92" s="60">
        <f t="shared" si="18"/>
        <v>67538.36</v>
      </c>
      <c r="Q92" s="61">
        <f t="shared" si="18"/>
        <v>400871.67000000004</v>
      </c>
    </row>
    <row r="93" spans="1:17" s="5" customFormat="1" ht="23.25" customHeight="1" thickBot="1" x14ac:dyDescent="0.25">
      <c r="A93" s="72" t="s">
        <v>38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4"/>
    </row>
    <row r="94" spans="1:17" s="5" customFormat="1" ht="16.5" customHeight="1" x14ac:dyDescent="0.2">
      <c r="A94" s="46">
        <v>67</v>
      </c>
      <c r="B94" s="42" t="s">
        <v>151</v>
      </c>
      <c r="C94" s="42" t="s">
        <v>38</v>
      </c>
      <c r="D94" s="42" t="s">
        <v>152</v>
      </c>
      <c r="E94" s="43" t="s">
        <v>46</v>
      </c>
      <c r="F94" s="44">
        <v>99350</v>
      </c>
      <c r="G94" s="45">
        <v>11486.09</v>
      </c>
      <c r="H94" s="48">
        <v>2851.35</v>
      </c>
      <c r="I94" s="45">
        <v>7053.85</v>
      </c>
      <c r="J94" s="45">
        <v>490.03</v>
      </c>
      <c r="K94" s="45">
        <v>3020.24</v>
      </c>
      <c r="L94" s="45">
        <v>7043.92</v>
      </c>
      <c r="M94" s="45">
        <v>1865.52</v>
      </c>
      <c r="N94" s="15">
        <f t="shared" ref="N94:N127" si="19">SUM(H94:M94)</f>
        <v>22324.91</v>
      </c>
      <c r="O94" s="15">
        <f>G94+H94+K94+M94</f>
        <v>19223.2</v>
      </c>
      <c r="P94" s="15">
        <f t="shared" ref="P94:P127" si="20">+I94+J94+L94</f>
        <v>14587.8</v>
      </c>
      <c r="Q94" s="50">
        <f>F94-O94</f>
        <v>80126.8</v>
      </c>
    </row>
    <row r="95" spans="1:17" s="5" customFormat="1" ht="16.5" customHeight="1" x14ac:dyDescent="0.2">
      <c r="A95" s="24">
        <v>68</v>
      </c>
      <c r="B95" s="29" t="s">
        <v>153</v>
      </c>
      <c r="C95" s="29" t="s">
        <v>38</v>
      </c>
      <c r="D95" s="29" t="s">
        <v>154</v>
      </c>
      <c r="E95" s="32" t="s">
        <v>46</v>
      </c>
      <c r="F95" s="30">
        <v>60809.5</v>
      </c>
      <c r="G95" s="27">
        <v>3452.46</v>
      </c>
      <c r="H95" s="28">
        <v>1745.23</v>
      </c>
      <c r="I95" s="27">
        <v>4317.47</v>
      </c>
      <c r="J95" s="27">
        <v>490.03</v>
      </c>
      <c r="K95" s="27">
        <v>1848.61</v>
      </c>
      <c r="L95" s="27">
        <v>4311.3900000000003</v>
      </c>
      <c r="M95" s="27">
        <v>932.76</v>
      </c>
      <c r="N95" s="25">
        <f t="shared" si="19"/>
        <v>13645.49</v>
      </c>
      <c r="O95" s="15">
        <f t="shared" ref="O95:O127" si="21">G95+H95+K95+M95</f>
        <v>7979.06</v>
      </c>
      <c r="P95" s="25">
        <f t="shared" si="20"/>
        <v>9118.89</v>
      </c>
      <c r="Q95" s="50">
        <f t="shared" ref="Q95:Q127" si="22">F95-O95</f>
        <v>52830.44</v>
      </c>
    </row>
    <row r="96" spans="1:17" s="5" customFormat="1" ht="16.5" customHeight="1" x14ac:dyDescent="0.2">
      <c r="A96" s="24">
        <v>69</v>
      </c>
      <c r="B96" s="29" t="s">
        <v>155</v>
      </c>
      <c r="C96" s="29" t="s">
        <v>38</v>
      </c>
      <c r="D96" s="29" t="s">
        <v>156</v>
      </c>
      <c r="E96" s="32" t="s">
        <v>59</v>
      </c>
      <c r="F96" s="30">
        <v>40000</v>
      </c>
      <c r="G96" s="27">
        <v>442.65</v>
      </c>
      <c r="H96" s="28">
        <v>1148</v>
      </c>
      <c r="I96" s="27">
        <v>2840</v>
      </c>
      <c r="J96" s="27">
        <v>440</v>
      </c>
      <c r="K96" s="27">
        <v>1216</v>
      </c>
      <c r="L96" s="27">
        <v>2836</v>
      </c>
      <c r="M96" s="27">
        <v>0</v>
      </c>
      <c r="N96" s="25">
        <f t="shared" si="19"/>
        <v>8480</v>
      </c>
      <c r="O96" s="15">
        <f t="shared" si="21"/>
        <v>2806.65</v>
      </c>
      <c r="P96" s="25">
        <f t="shared" si="20"/>
        <v>6116</v>
      </c>
      <c r="Q96" s="50">
        <f t="shared" si="22"/>
        <v>37193.35</v>
      </c>
    </row>
    <row r="97" spans="1:17" s="5" customFormat="1" ht="16.5" customHeight="1" x14ac:dyDescent="0.2">
      <c r="A97" s="46">
        <v>70</v>
      </c>
      <c r="B97" s="29" t="s">
        <v>157</v>
      </c>
      <c r="C97" s="29" t="s">
        <v>38</v>
      </c>
      <c r="D97" s="29" t="s">
        <v>158</v>
      </c>
      <c r="E97" s="32" t="s">
        <v>46</v>
      </c>
      <c r="F97" s="30">
        <v>74655</v>
      </c>
      <c r="G97" s="27">
        <v>6057.9</v>
      </c>
      <c r="H97" s="28">
        <v>2142.6</v>
      </c>
      <c r="I97" s="27">
        <v>5300.51</v>
      </c>
      <c r="J97" s="27">
        <v>490.03</v>
      </c>
      <c r="K97" s="27">
        <v>2269.5100000000002</v>
      </c>
      <c r="L97" s="27">
        <v>5293.04</v>
      </c>
      <c r="M97" s="27">
        <v>932.76</v>
      </c>
      <c r="N97" s="25">
        <f t="shared" si="19"/>
        <v>16428.45</v>
      </c>
      <c r="O97" s="15">
        <f t="shared" si="21"/>
        <v>11402.77</v>
      </c>
      <c r="P97" s="25">
        <f t="shared" si="20"/>
        <v>11083.58</v>
      </c>
      <c r="Q97" s="50">
        <f t="shared" si="22"/>
        <v>63252.229999999996</v>
      </c>
    </row>
    <row r="98" spans="1:17" s="5" customFormat="1" ht="16.5" customHeight="1" x14ac:dyDescent="0.2">
      <c r="A98" s="24">
        <v>71</v>
      </c>
      <c r="B98" s="29" t="s">
        <v>159</v>
      </c>
      <c r="C98" s="29" t="s">
        <v>38</v>
      </c>
      <c r="D98" s="29" t="s">
        <v>160</v>
      </c>
      <c r="E98" s="32" t="s">
        <v>46</v>
      </c>
      <c r="F98" s="30">
        <v>70794.38</v>
      </c>
      <c r="G98" s="27">
        <v>5144.8599999999997</v>
      </c>
      <c r="H98" s="28">
        <v>2031.8</v>
      </c>
      <c r="I98" s="27">
        <v>5026.3999999999996</v>
      </c>
      <c r="J98" s="27">
        <v>490.03</v>
      </c>
      <c r="K98" s="27">
        <v>2152.15</v>
      </c>
      <c r="L98" s="27">
        <v>5019.32</v>
      </c>
      <c r="M98" s="27">
        <v>1865.52</v>
      </c>
      <c r="N98" s="25">
        <f t="shared" si="19"/>
        <v>16585.219999999998</v>
      </c>
      <c r="O98" s="15">
        <f t="shared" si="21"/>
        <v>11194.33</v>
      </c>
      <c r="P98" s="25">
        <f t="shared" si="20"/>
        <v>10535.75</v>
      </c>
      <c r="Q98" s="50">
        <f t="shared" si="22"/>
        <v>59600.05</v>
      </c>
    </row>
    <row r="99" spans="1:17" s="5" customFormat="1" ht="16.5" customHeight="1" x14ac:dyDescent="0.2">
      <c r="A99" s="24">
        <v>72</v>
      </c>
      <c r="B99" s="29" t="s">
        <v>161</v>
      </c>
      <c r="C99" s="29" t="s">
        <v>38</v>
      </c>
      <c r="D99" s="29" t="s">
        <v>154</v>
      </c>
      <c r="E99" s="32" t="s">
        <v>46</v>
      </c>
      <c r="F99" s="30">
        <v>53162.25</v>
      </c>
      <c r="G99" s="27">
        <v>1880.56</v>
      </c>
      <c r="H99" s="28">
        <v>1525.76</v>
      </c>
      <c r="I99" s="27">
        <v>3774.52</v>
      </c>
      <c r="J99" s="27">
        <v>490.03</v>
      </c>
      <c r="K99" s="27">
        <v>1616.13</v>
      </c>
      <c r="L99" s="27">
        <v>3769.2</v>
      </c>
      <c r="M99" s="27">
        <v>2798.28</v>
      </c>
      <c r="N99" s="25">
        <f t="shared" si="19"/>
        <v>13973.92</v>
      </c>
      <c r="O99" s="15">
        <f t="shared" si="21"/>
        <v>7820.73</v>
      </c>
      <c r="P99" s="25">
        <f t="shared" si="20"/>
        <v>8033.75</v>
      </c>
      <c r="Q99" s="50">
        <f t="shared" si="22"/>
        <v>45341.520000000004</v>
      </c>
    </row>
    <row r="100" spans="1:17" s="5" customFormat="1" ht="16.5" customHeight="1" x14ac:dyDescent="0.2">
      <c r="A100" s="46">
        <v>73</v>
      </c>
      <c r="B100" s="29" t="s">
        <v>162</v>
      </c>
      <c r="C100" s="29" t="s">
        <v>38</v>
      </c>
      <c r="D100" s="29" t="s">
        <v>163</v>
      </c>
      <c r="E100" s="32" t="s">
        <v>46</v>
      </c>
      <c r="F100" s="30">
        <v>18000</v>
      </c>
      <c r="G100" s="27">
        <v>0</v>
      </c>
      <c r="H100" s="28">
        <v>516.6</v>
      </c>
      <c r="I100" s="27">
        <v>1278</v>
      </c>
      <c r="J100" s="27">
        <v>198</v>
      </c>
      <c r="K100" s="27">
        <v>547.20000000000005</v>
      </c>
      <c r="L100" s="27">
        <v>1276.2</v>
      </c>
      <c r="M100" s="27">
        <v>0</v>
      </c>
      <c r="N100" s="25">
        <f t="shared" si="19"/>
        <v>3816</v>
      </c>
      <c r="O100" s="15">
        <f t="shared" si="21"/>
        <v>1063.8000000000002</v>
      </c>
      <c r="P100" s="25">
        <f t="shared" si="20"/>
        <v>2752.2</v>
      </c>
      <c r="Q100" s="50">
        <f t="shared" si="22"/>
        <v>16936.2</v>
      </c>
    </row>
    <row r="101" spans="1:17" s="5" customFormat="1" ht="16.5" customHeight="1" x14ac:dyDescent="0.2">
      <c r="A101" s="24">
        <v>74</v>
      </c>
      <c r="B101" s="29" t="s">
        <v>164</v>
      </c>
      <c r="C101" s="29" t="s">
        <v>38</v>
      </c>
      <c r="D101" s="29" t="s">
        <v>163</v>
      </c>
      <c r="E101" s="32" t="s">
        <v>46</v>
      </c>
      <c r="F101" s="30">
        <v>18000</v>
      </c>
      <c r="G101" s="27">
        <v>0</v>
      </c>
      <c r="H101" s="28">
        <v>516.6</v>
      </c>
      <c r="I101" s="27">
        <v>1278</v>
      </c>
      <c r="J101" s="27">
        <v>198</v>
      </c>
      <c r="K101" s="27">
        <v>547.20000000000005</v>
      </c>
      <c r="L101" s="27">
        <v>1276.2</v>
      </c>
      <c r="M101" s="27">
        <v>0</v>
      </c>
      <c r="N101" s="25">
        <f t="shared" si="19"/>
        <v>3816</v>
      </c>
      <c r="O101" s="15">
        <f t="shared" si="21"/>
        <v>1063.8000000000002</v>
      </c>
      <c r="P101" s="25">
        <f t="shared" si="20"/>
        <v>2752.2</v>
      </c>
      <c r="Q101" s="50">
        <f t="shared" si="22"/>
        <v>16936.2</v>
      </c>
    </row>
    <row r="102" spans="1:17" s="5" customFormat="1" ht="16.5" customHeight="1" x14ac:dyDescent="0.2">
      <c r="A102" s="24">
        <v>75</v>
      </c>
      <c r="B102" s="29" t="s">
        <v>165</v>
      </c>
      <c r="C102" s="29" t="s">
        <v>38</v>
      </c>
      <c r="D102" s="29" t="s">
        <v>166</v>
      </c>
      <c r="E102" s="32" t="s">
        <v>46</v>
      </c>
      <c r="F102" s="30">
        <v>18000</v>
      </c>
      <c r="G102" s="27">
        <v>0</v>
      </c>
      <c r="H102" s="28">
        <v>516.6</v>
      </c>
      <c r="I102" s="27">
        <v>1278</v>
      </c>
      <c r="J102" s="27">
        <v>198</v>
      </c>
      <c r="K102" s="27">
        <v>547.20000000000005</v>
      </c>
      <c r="L102" s="27">
        <v>1276.2</v>
      </c>
      <c r="M102" s="27">
        <v>932.76</v>
      </c>
      <c r="N102" s="25">
        <f t="shared" si="19"/>
        <v>4748.76</v>
      </c>
      <c r="O102" s="15">
        <f t="shared" si="21"/>
        <v>1996.5600000000002</v>
      </c>
      <c r="P102" s="25">
        <f t="shared" si="20"/>
        <v>2752.2</v>
      </c>
      <c r="Q102" s="50">
        <f t="shared" si="22"/>
        <v>16003.44</v>
      </c>
    </row>
    <row r="103" spans="1:17" s="5" customFormat="1" ht="16.5" customHeight="1" x14ac:dyDescent="0.2">
      <c r="A103" s="46">
        <v>76</v>
      </c>
      <c r="B103" s="29" t="s">
        <v>167</v>
      </c>
      <c r="C103" s="29" t="s">
        <v>38</v>
      </c>
      <c r="D103" s="29" t="s">
        <v>166</v>
      </c>
      <c r="E103" s="32" t="s">
        <v>46</v>
      </c>
      <c r="F103" s="30">
        <v>18000</v>
      </c>
      <c r="G103" s="27">
        <v>0</v>
      </c>
      <c r="H103" s="28">
        <v>516.6</v>
      </c>
      <c r="I103" s="27">
        <v>1278</v>
      </c>
      <c r="J103" s="27">
        <v>198</v>
      </c>
      <c r="K103" s="27">
        <v>547.20000000000005</v>
      </c>
      <c r="L103" s="27">
        <v>1276.2</v>
      </c>
      <c r="M103" s="27">
        <v>0</v>
      </c>
      <c r="N103" s="25">
        <f t="shared" si="19"/>
        <v>3816</v>
      </c>
      <c r="O103" s="15">
        <f t="shared" si="21"/>
        <v>1063.8000000000002</v>
      </c>
      <c r="P103" s="25">
        <f t="shared" si="20"/>
        <v>2752.2</v>
      </c>
      <c r="Q103" s="50">
        <f t="shared" si="22"/>
        <v>16936.2</v>
      </c>
    </row>
    <row r="104" spans="1:17" s="5" customFormat="1" ht="16.5" customHeight="1" x14ac:dyDescent="0.2">
      <c r="A104" s="24">
        <v>77</v>
      </c>
      <c r="B104" s="29" t="s">
        <v>168</v>
      </c>
      <c r="C104" s="29" t="s">
        <v>38</v>
      </c>
      <c r="D104" s="29" t="s">
        <v>169</v>
      </c>
      <c r="E104" s="32" t="s">
        <v>46</v>
      </c>
      <c r="F104" s="30">
        <v>26000</v>
      </c>
      <c r="G104" s="27">
        <v>0</v>
      </c>
      <c r="H104" s="28">
        <v>746.2</v>
      </c>
      <c r="I104" s="27">
        <v>1846</v>
      </c>
      <c r="J104" s="27">
        <v>286</v>
      </c>
      <c r="K104" s="27">
        <v>790.4</v>
      </c>
      <c r="L104" s="27">
        <v>1843.4</v>
      </c>
      <c r="M104" s="27">
        <v>932.76</v>
      </c>
      <c r="N104" s="25">
        <f t="shared" si="19"/>
        <v>6444.76</v>
      </c>
      <c r="O104" s="15">
        <f t="shared" si="21"/>
        <v>2469.3599999999997</v>
      </c>
      <c r="P104" s="25">
        <f t="shared" si="20"/>
        <v>3975.4</v>
      </c>
      <c r="Q104" s="50">
        <f t="shared" si="22"/>
        <v>23530.639999999999</v>
      </c>
    </row>
    <row r="105" spans="1:17" s="5" customFormat="1" ht="16.5" customHeight="1" x14ac:dyDescent="0.2">
      <c r="A105" s="24">
        <v>78</v>
      </c>
      <c r="B105" s="29" t="s">
        <v>170</v>
      </c>
      <c r="C105" s="29" t="s">
        <v>38</v>
      </c>
      <c r="D105" s="29" t="s">
        <v>163</v>
      </c>
      <c r="E105" s="32" t="s">
        <v>46</v>
      </c>
      <c r="F105" s="30">
        <v>18000</v>
      </c>
      <c r="G105" s="27">
        <v>0</v>
      </c>
      <c r="H105" s="28">
        <v>516.6</v>
      </c>
      <c r="I105" s="27">
        <v>1278</v>
      </c>
      <c r="J105" s="27">
        <v>198</v>
      </c>
      <c r="K105" s="27">
        <v>547.20000000000005</v>
      </c>
      <c r="L105" s="27">
        <v>1276.2</v>
      </c>
      <c r="M105" s="27">
        <v>0</v>
      </c>
      <c r="N105" s="25">
        <f t="shared" si="19"/>
        <v>3816</v>
      </c>
      <c r="O105" s="15">
        <f t="shared" si="21"/>
        <v>1063.8000000000002</v>
      </c>
      <c r="P105" s="25">
        <f t="shared" si="20"/>
        <v>2752.2</v>
      </c>
      <c r="Q105" s="50">
        <f t="shared" si="22"/>
        <v>16936.2</v>
      </c>
    </row>
    <row r="106" spans="1:17" s="5" customFormat="1" ht="16.5" customHeight="1" x14ac:dyDescent="0.2">
      <c r="A106" s="46">
        <v>79</v>
      </c>
      <c r="B106" s="29" t="s">
        <v>171</v>
      </c>
      <c r="C106" s="29" t="s">
        <v>38</v>
      </c>
      <c r="D106" s="29" t="s">
        <v>163</v>
      </c>
      <c r="E106" s="32" t="s">
        <v>46</v>
      </c>
      <c r="F106" s="30">
        <v>18000</v>
      </c>
      <c r="G106" s="27">
        <v>0</v>
      </c>
      <c r="H106" s="28">
        <v>516.6</v>
      </c>
      <c r="I106" s="27">
        <v>1278</v>
      </c>
      <c r="J106" s="27">
        <v>198</v>
      </c>
      <c r="K106" s="27">
        <v>547.20000000000005</v>
      </c>
      <c r="L106" s="27">
        <v>1276.2</v>
      </c>
      <c r="M106" s="27">
        <v>932.76</v>
      </c>
      <c r="N106" s="25">
        <f t="shared" si="19"/>
        <v>4748.76</v>
      </c>
      <c r="O106" s="15">
        <f t="shared" si="21"/>
        <v>1996.5600000000002</v>
      </c>
      <c r="P106" s="25">
        <f t="shared" si="20"/>
        <v>2752.2</v>
      </c>
      <c r="Q106" s="50">
        <f t="shared" si="22"/>
        <v>16003.44</v>
      </c>
    </row>
    <row r="107" spans="1:17" s="5" customFormat="1" ht="16.5" customHeight="1" x14ac:dyDescent="0.2">
      <c r="A107" s="24">
        <v>80</v>
      </c>
      <c r="B107" s="29" t="s">
        <v>172</v>
      </c>
      <c r="C107" s="29" t="s">
        <v>38</v>
      </c>
      <c r="D107" s="29" t="s">
        <v>173</v>
      </c>
      <c r="E107" s="32" t="s">
        <v>46</v>
      </c>
      <c r="F107" s="30">
        <v>15000</v>
      </c>
      <c r="G107" s="27">
        <v>0</v>
      </c>
      <c r="H107" s="28">
        <v>430.5</v>
      </c>
      <c r="I107" s="27">
        <v>1065</v>
      </c>
      <c r="J107" s="27">
        <v>165</v>
      </c>
      <c r="K107" s="27">
        <v>456</v>
      </c>
      <c r="L107" s="27">
        <v>1063.5</v>
      </c>
      <c r="M107" s="27">
        <v>0</v>
      </c>
      <c r="N107" s="25">
        <f t="shared" si="19"/>
        <v>3180</v>
      </c>
      <c r="O107" s="15">
        <f t="shared" si="21"/>
        <v>886.5</v>
      </c>
      <c r="P107" s="25">
        <f t="shared" si="20"/>
        <v>2293.5</v>
      </c>
      <c r="Q107" s="50">
        <f t="shared" si="22"/>
        <v>14113.5</v>
      </c>
    </row>
    <row r="108" spans="1:17" s="5" customFormat="1" ht="16.5" customHeight="1" x14ac:dyDescent="0.2">
      <c r="A108" s="24">
        <v>81</v>
      </c>
      <c r="B108" s="29" t="s">
        <v>174</v>
      </c>
      <c r="C108" s="29" t="s">
        <v>38</v>
      </c>
      <c r="D108" s="29" t="s">
        <v>166</v>
      </c>
      <c r="E108" s="32" t="s">
        <v>46</v>
      </c>
      <c r="F108" s="30">
        <v>18000</v>
      </c>
      <c r="G108" s="27">
        <v>0</v>
      </c>
      <c r="H108" s="28">
        <v>516.6</v>
      </c>
      <c r="I108" s="27">
        <v>1278</v>
      </c>
      <c r="J108" s="27">
        <v>198</v>
      </c>
      <c r="K108" s="27">
        <v>547.20000000000005</v>
      </c>
      <c r="L108" s="27">
        <v>1276.2</v>
      </c>
      <c r="M108" s="27">
        <v>0</v>
      </c>
      <c r="N108" s="25">
        <f t="shared" si="19"/>
        <v>3816</v>
      </c>
      <c r="O108" s="15">
        <f t="shared" si="21"/>
        <v>1063.8000000000002</v>
      </c>
      <c r="P108" s="25">
        <f t="shared" si="20"/>
        <v>2752.2</v>
      </c>
      <c r="Q108" s="50">
        <f t="shared" si="22"/>
        <v>16936.2</v>
      </c>
    </row>
    <row r="109" spans="1:17" s="5" customFormat="1" ht="16.5" customHeight="1" x14ac:dyDescent="0.2">
      <c r="A109" s="46">
        <v>82</v>
      </c>
      <c r="B109" s="29" t="s">
        <v>175</v>
      </c>
      <c r="C109" s="29" t="s">
        <v>38</v>
      </c>
      <c r="D109" s="29" t="s">
        <v>166</v>
      </c>
      <c r="E109" s="32" t="s">
        <v>46</v>
      </c>
      <c r="F109" s="30">
        <v>18000</v>
      </c>
      <c r="G109" s="27">
        <v>0</v>
      </c>
      <c r="H109" s="28">
        <v>516.6</v>
      </c>
      <c r="I109" s="27">
        <v>1278</v>
      </c>
      <c r="J109" s="27">
        <v>198</v>
      </c>
      <c r="K109" s="27">
        <v>547.20000000000005</v>
      </c>
      <c r="L109" s="27">
        <v>1276.2</v>
      </c>
      <c r="M109" s="27">
        <v>0</v>
      </c>
      <c r="N109" s="25">
        <f t="shared" si="19"/>
        <v>3816</v>
      </c>
      <c r="O109" s="15">
        <f t="shared" si="21"/>
        <v>1063.8000000000002</v>
      </c>
      <c r="P109" s="25">
        <f t="shared" si="20"/>
        <v>2752.2</v>
      </c>
      <c r="Q109" s="50">
        <f t="shared" si="22"/>
        <v>16936.2</v>
      </c>
    </row>
    <row r="110" spans="1:17" s="5" customFormat="1" ht="16.5" customHeight="1" x14ac:dyDescent="0.2">
      <c r="A110" s="24">
        <v>83</v>
      </c>
      <c r="B110" s="29" t="s">
        <v>176</v>
      </c>
      <c r="C110" s="29" t="s">
        <v>38</v>
      </c>
      <c r="D110" s="29" t="s">
        <v>166</v>
      </c>
      <c r="E110" s="32" t="s">
        <v>46</v>
      </c>
      <c r="F110" s="30">
        <v>18000</v>
      </c>
      <c r="G110" s="27">
        <v>0</v>
      </c>
      <c r="H110" s="28">
        <v>516.6</v>
      </c>
      <c r="I110" s="27">
        <v>1278</v>
      </c>
      <c r="J110" s="27">
        <v>198</v>
      </c>
      <c r="K110" s="27">
        <v>547.20000000000005</v>
      </c>
      <c r="L110" s="27">
        <v>1276.2</v>
      </c>
      <c r="M110" s="27">
        <v>0</v>
      </c>
      <c r="N110" s="25">
        <f t="shared" si="19"/>
        <v>3816</v>
      </c>
      <c r="O110" s="15">
        <f t="shared" si="21"/>
        <v>1063.8000000000002</v>
      </c>
      <c r="P110" s="25">
        <f t="shared" si="20"/>
        <v>2752.2</v>
      </c>
      <c r="Q110" s="50">
        <f t="shared" si="22"/>
        <v>16936.2</v>
      </c>
    </row>
    <row r="111" spans="1:17" s="5" customFormat="1" ht="16.5" customHeight="1" x14ac:dyDescent="0.2">
      <c r="A111" s="24">
        <v>84</v>
      </c>
      <c r="B111" s="29" t="s">
        <v>177</v>
      </c>
      <c r="C111" s="29" t="s">
        <v>38</v>
      </c>
      <c r="D111" s="29" t="s">
        <v>173</v>
      </c>
      <c r="E111" s="32" t="s">
        <v>46</v>
      </c>
      <c r="F111" s="30">
        <v>15000</v>
      </c>
      <c r="G111" s="27">
        <v>0</v>
      </c>
      <c r="H111" s="28">
        <v>430.5</v>
      </c>
      <c r="I111" s="27">
        <v>1065</v>
      </c>
      <c r="J111" s="27">
        <v>165</v>
      </c>
      <c r="K111" s="27">
        <v>456</v>
      </c>
      <c r="L111" s="27">
        <v>1063.5</v>
      </c>
      <c r="M111" s="27">
        <v>1865.52</v>
      </c>
      <c r="N111" s="25">
        <f t="shared" si="19"/>
        <v>5045.5200000000004</v>
      </c>
      <c r="O111" s="15">
        <f t="shared" si="21"/>
        <v>2752.02</v>
      </c>
      <c r="P111" s="25">
        <f t="shared" si="20"/>
        <v>2293.5</v>
      </c>
      <c r="Q111" s="50">
        <f t="shared" si="22"/>
        <v>12247.98</v>
      </c>
    </row>
    <row r="112" spans="1:17" s="5" customFormat="1" ht="16.5" customHeight="1" x14ac:dyDescent="0.2">
      <c r="A112" s="46">
        <v>85</v>
      </c>
      <c r="B112" s="29" t="s">
        <v>178</v>
      </c>
      <c r="C112" s="29" t="s">
        <v>38</v>
      </c>
      <c r="D112" s="29" t="s">
        <v>169</v>
      </c>
      <c r="E112" s="32" t="s">
        <v>59</v>
      </c>
      <c r="F112" s="30">
        <v>34235.1</v>
      </c>
      <c r="G112" s="27">
        <v>0</v>
      </c>
      <c r="H112" s="28">
        <v>982.55</v>
      </c>
      <c r="I112" s="27">
        <v>2430.69</v>
      </c>
      <c r="J112" s="27">
        <v>376.59</v>
      </c>
      <c r="K112" s="27">
        <v>1040.75</v>
      </c>
      <c r="L112" s="27">
        <v>2427.27</v>
      </c>
      <c r="M112" s="27">
        <v>932.76</v>
      </c>
      <c r="N112" s="25">
        <f t="shared" si="19"/>
        <v>8190.6100000000006</v>
      </c>
      <c r="O112" s="15">
        <f t="shared" si="21"/>
        <v>2956.06</v>
      </c>
      <c r="P112" s="25">
        <f t="shared" si="20"/>
        <v>5234.55</v>
      </c>
      <c r="Q112" s="50">
        <f t="shared" si="22"/>
        <v>31279.039999999997</v>
      </c>
    </row>
    <row r="113" spans="1:17" s="5" customFormat="1" ht="16.5" customHeight="1" x14ac:dyDescent="0.2">
      <c r="A113" s="24">
        <v>86</v>
      </c>
      <c r="B113" s="29" t="s">
        <v>179</v>
      </c>
      <c r="C113" s="29" t="s">
        <v>38</v>
      </c>
      <c r="D113" s="29" t="s">
        <v>163</v>
      </c>
      <c r="E113" s="32" t="s">
        <v>46</v>
      </c>
      <c r="F113" s="30">
        <v>18000</v>
      </c>
      <c r="G113" s="27">
        <v>0</v>
      </c>
      <c r="H113" s="28">
        <v>516.6</v>
      </c>
      <c r="I113" s="27">
        <v>1278</v>
      </c>
      <c r="J113" s="27">
        <v>198</v>
      </c>
      <c r="K113" s="27">
        <v>547.20000000000005</v>
      </c>
      <c r="L113" s="27">
        <v>1276.2</v>
      </c>
      <c r="M113" s="27">
        <v>0</v>
      </c>
      <c r="N113" s="25">
        <f t="shared" si="19"/>
        <v>3816</v>
      </c>
      <c r="O113" s="15">
        <f t="shared" si="21"/>
        <v>1063.8000000000002</v>
      </c>
      <c r="P113" s="25">
        <f t="shared" si="20"/>
        <v>2752.2</v>
      </c>
      <c r="Q113" s="50">
        <f t="shared" si="22"/>
        <v>16936.2</v>
      </c>
    </row>
    <row r="114" spans="1:17" s="5" customFormat="1" ht="16.5" customHeight="1" x14ac:dyDescent="0.2">
      <c r="A114" s="24">
        <v>87</v>
      </c>
      <c r="B114" s="29" t="s">
        <v>180</v>
      </c>
      <c r="C114" s="29" t="s">
        <v>38</v>
      </c>
      <c r="D114" s="29" t="s">
        <v>169</v>
      </c>
      <c r="E114" s="32" t="s">
        <v>46</v>
      </c>
      <c r="F114" s="30">
        <v>50634.66</v>
      </c>
      <c r="G114" s="27">
        <v>1943.57</v>
      </c>
      <c r="H114" s="28">
        <v>1453.21</v>
      </c>
      <c r="I114" s="27">
        <v>3595.06</v>
      </c>
      <c r="J114" s="27">
        <v>490.03</v>
      </c>
      <c r="K114" s="27">
        <v>1539.29</v>
      </c>
      <c r="L114" s="27">
        <v>3590</v>
      </c>
      <c r="M114" s="27">
        <v>0</v>
      </c>
      <c r="N114" s="25">
        <f t="shared" si="19"/>
        <v>10667.59</v>
      </c>
      <c r="O114" s="15">
        <f t="shared" si="21"/>
        <v>4936.07</v>
      </c>
      <c r="P114" s="25">
        <f t="shared" si="20"/>
        <v>7675.09</v>
      </c>
      <c r="Q114" s="50">
        <f t="shared" si="22"/>
        <v>45698.590000000004</v>
      </c>
    </row>
    <row r="115" spans="1:17" s="5" customFormat="1" ht="16.5" customHeight="1" x14ac:dyDescent="0.2">
      <c r="A115" s="46">
        <v>88</v>
      </c>
      <c r="B115" s="29" t="s">
        <v>181</v>
      </c>
      <c r="C115" s="29" t="s">
        <v>38</v>
      </c>
      <c r="D115" s="29" t="s">
        <v>182</v>
      </c>
      <c r="E115" s="32" t="s">
        <v>46</v>
      </c>
      <c r="F115" s="30">
        <v>27594.44</v>
      </c>
      <c r="G115" s="27">
        <v>0</v>
      </c>
      <c r="H115" s="28">
        <v>791.96</v>
      </c>
      <c r="I115" s="27">
        <v>1959.21</v>
      </c>
      <c r="J115" s="27">
        <v>303.54000000000002</v>
      </c>
      <c r="K115" s="27">
        <v>838.87</v>
      </c>
      <c r="L115" s="27">
        <v>1956.45</v>
      </c>
      <c r="M115" s="27">
        <v>932.76</v>
      </c>
      <c r="N115" s="25">
        <f t="shared" si="19"/>
        <v>6782.79</v>
      </c>
      <c r="O115" s="15">
        <f t="shared" si="21"/>
        <v>2563.59</v>
      </c>
      <c r="P115" s="25">
        <f t="shared" si="20"/>
        <v>4219.2</v>
      </c>
      <c r="Q115" s="50">
        <f t="shared" si="22"/>
        <v>25030.85</v>
      </c>
    </row>
    <row r="116" spans="1:17" s="5" customFormat="1" ht="16.5" customHeight="1" x14ac:dyDescent="0.2">
      <c r="A116" s="24">
        <v>89</v>
      </c>
      <c r="B116" s="29" t="s">
        <v>183</v>
      </c>
      <c r="C116" s="29" t="s">
        <v>38</v>
      </c>
      <c r="D116" s="29" t="s">
        <v>184</v>
      </c>
      <c r="E116" s="32" t="s">
        <v>46</v>
      </c>
      <c r="F116" s="30">
        <v>29375.75</v>
      </c>
      <c r="G116" s="27">
        <v>0</v>
      </c>
      <c r="H116" s="28">
        <v>843.08</v>
      </c>
      <c r="I116" s="27">
        <v>2085.6799999999998</v>
      </c>
      <c r="J116" s="27">
        <v>323.13</v>
      </c>
      <c r="K116" s="27">
        <v>893.02</v>
      </c>
      <c r="L116" s="27">
        <v>2082.7399999999998</v>
      </c>
      <c r="M116" s="27">
        <v>0</v>
      </c>
      <c r="N116" s="25">
        <f t="shared" si="19"/>
        <v>6227.65</v>
      </c>
      <c r="O116" s="15">
        <f t="shared" si="21"/>
        <v>1736.1</v>
      </c>
      <c r="P116" s="25">
        <f t="shared" si="20"/>
        <v>4491.5499999999993</v>
      </c>
      <c r="Q116" s="50">
        <f t="shared" si="22"/>
        <v>27639.65</v>
      </c>
    </row>
    <row r="117" spans="1:17" s="5" customFormat="1" ht="16.5" customHeight="1" x14ac:dyDescent="0.2">
      <c r="A117" s="24">
        <v>90</v>
      </c>
      <c r="B117" s="29" t="s">
        <v>185</v>
      </c>
      <c r="C117" s="29" t="s">
        <v>38</v>
      </c>
      <c r="D117" s="29" t="s">
        <v>163</v>
      </c>
      <c r="E117" s="32" t="s">
        <v>46</v>
      </c>
      <c r="F117" s="30">
        <v>21000</v>
      </c>
      <c r="G117" s="27">
        <v>0</v>
      </c>
      <c r="H117" s="28">
        <v>602.70000000000005</v>
      </c>
      <c r="I117" s="27">
        <v>1491</v>
      </c>
      <c r="J117" s="27">
        <v>231</v>
      </c>
      <c r="K117" s="27">
        <v>638.4</v>
      </c>
      <c r="L117" s="27">
        <v>1488.9</v>
      </c>
      <c r="M117" s="27">
        <v>0</v>
      </c>
      <c r="N117" s="25">
        <f t="shared" si="19"/>
        <v>4452</v>
      </c>
      <c r="O117" s="15">
        <f t="shared" si="21"/>
        <v>1241.0999999999999</v>
      </c>
      <c r="P117" s="25">
        <f t="shared" si="20"/>
        <v>3210.9</v>
      </c>
      <c r="Q117" s="50">
        <f t="shared" si="22"/>
        <v>19758.900000000001</v>
      </c>
    </row>
    <row r="118" spans="1:17" s="5" customFormat="1" ht="16.5" customHeight="1" x14ac:dyDescent="0.2">
      <c r="A118" s="46">
        <v>91</v>
      </c>
      <c r="B118" s="29" t="s">
        <v>186</v>
      </c>
      <c r="C118" s="29" t="s">
        <v>38</v>
      </c>
      <c r="D118" s="29" t="s">
        <v>163</v>
      </c>
      <c r="E118" s="32" t="s">
        <v>46</v>
      </c>
      <c r="F118" s="30">
        <v>23988.080000000002</v>
      </c>
      <c r="G118" s="27">
        <v>0</v>
      </c>
      <c r="H118" s="28">
        <v>688.46</v>
      </c>
      <c r="I118" s="27">
        <v>1703.15</v>
      </c>
      <c r="J118" s="27">
        <v>263.87</v>
      </c>
      <c r="K118" s="27">
        <v>729.24</v>
      </c>
      <c r="L118" s="27">
        <v>1700.75</v>
      </c>
      <c r="M118" s="27">
        <v>0</v>
      </c>
      <c r="N118" s="25">
        <f t="shared" si="19"/>
        <v>5085.47</v>
      </c>
      <c r="O118" s="15">
        <f t="shared" si="21"/>
        <v>1417.7</v>
      </c>
      <c r="P118" s="25">
        <f t="shared" si="20"/>
        <v>3667.77</v>
      </c>
      <c r="Q118" s="50">
        <f t="shared" si="22"/>
        <v>22570.38</v>
      </c>
    </row>
    <row r="119" spans="1:17" s="5" customFormat="1" ht="16.5" customHeight="1" x14ac:dyDescent="0.2">
      <c r="A119" s="24">
        <v>92</v>
      </c>
      <c r="B119" s="29" t="s">
        <v>187</v>
      </c>
      <c r="C119" s="29" t="s">
        <v>38</v>
      </c>
      <c r="D119" s="29" t="s">
        <v>169</v>
      </c>
      <c r="E119" s="32" t="s">
        <v>46</v>
      </c>
      <c r="F119" s="30">
        <v>41065.61</v>
      </c>
      <c r="G119" s="27">
        <v>593.04999999999995</v>
      </c>
      <c r="H119" s="28">
        <v>1178.58</v>
      </c>
      <c r="I119" s="27">
        <v>2915.66</v>
      </c>
      <c r="J119" s="27">
        <v>451.72</v>
      </c>
      <c r="K119" s="27">
        <v>1248.3900000000001</v>
      </c>
      <c r="L119" s="27">
        <v>2911.55</v>
      </c>
      <c r="M119" s="27">
        <v>0</v>
      </c>
      <c r="N119" s="25">
        <f t="shared" si="19"/>
        <v>8705.9000000000015</v>
      </c>
      <c r="O119" s="15">
        <f t="shared" si="21"/>
        <v>3020.02</v>
      </c>
      <c r="P119" s="25">
        <f t="shared" si="20"/>
        <v>6278.93</v>
      </c>
      <c r="Q119" s="50">
        <f t="shared" si="22"/>
        <v>38045.590000000004</v>
      </c>
    </row>
    <row r="120" spans="1:17" s="5" customFormat="1" ht="16.5" customHeight="1" x14ac:dyDescent="0.2">
      <c r="A120" s="24">
        <v>93</v>
      </c>
      <c r="B120" s="29" t="s">
        <v>188</v>
      </c>
      <c r="C120" s="29" t="s">
        <v>38</v>
      </c>
      <c r="D120" s="29" t="s">
        <v>184</v>
      </c>
      <c r="E120" s="32" t="s">
        <v>46</v>
      </c>
      <c r="F120" s="30">
        <v>23500</v>
      </c>
      <c r="G120" s="27">
        <v>0</v>
      </c>
      <c r="H120" s="28">
        <v>674.45</v>
      </c>
      <c r="I120" s="27">
        <v>1668.5</v>
      </c>
      <c r="J120" s="27">
        <v>258.5</v>
      </c>
      <c r="K120" s="27">
        <v>714.4</v>
      </c>
      <c r="L120" s="27">
        <v>1666.15</v>
      </c>
      <c r="M120" s="27">
        <v>0</v>
      </c>
      <c r="N120" s="25">
        <f t="shared" si="19"/>
        <v>4982</v>
      </c>
      <c r="O120" s="15">
        <f t="shared" si="21"/>
        <v>1388.85</v>
      </c>
      <c r="P120" s="25">
        <f t="shared" si="20"/>
        <v>3593.15</v>
      </c>
      <c r="Q120" s="50">
        <f t="shared" si="22"/>
        <v>22111.15</v>
      </c>
    </row>
    <row r="121" spans="1:17" s="5" customFormat="1" ht="16.5" customHeight="1" x14ac:dyDescent="0.2">
      <c r="A121" s="46">
        <v>94</v>
      </c>
      <c r="B121" s="29" t="s">
        <v>189</v>
      </c>
      <c r="C121" s="29" t="s">
        <v>38</v>
      </c>
      <c r="D121" s="29" t="s">
        <v>166</v>
      </c>
      <c r="E121" s="32" t="s">
        <v>46</v>
      </c>
      <c r="F121" s="30">
        <v>18000</v>
      </c>
      <c r="G121" s="27">
        <v>0</v>
      </c>
      <c r="H121" s="28">
        <v>516.6</v>
      </c>
      <c r="I121" s="27">
        <v>1278</v>
      </c>
      <c r="J121" s="27">
        <v>198</v>
      </c>
      <c r="K121" s="27">
        <v>547.20000000000005</v>
      </c>
      <c r="L121" s="27">
        <v>1276.2</v>
      </c>
      <c r="M121" s="27">
        <v>0</v>
      </c>
      <c r="N121" s="25">
        <f t="shared" si="19"/>
        <v>3816</v>
      </c>
      <c r="O121" s="15">
        <f t="shared" si="21"/>
        <v>1063.8000000000002</v>
      </c>
      <c r="P121" s="25">
        <f t="shared" si="20"/>
        <v>2752.2</v>
      </c>
      <c r="Q121" s="50">
        <f t="shared" si="22"/>
        <v>16936.2</v>
      </c>
    </row>
    <row r="122" spans="1:17" s="5" customFormat="1" ht="16.5" customHeight="1" x14ac:dyDescent="0.2">
      <c r="A122" s="24">
        <v>95</v>
      </c>
      <c r="B122" s="29" t="s">
        <v>190</v>
      </c>
      <c r="C122" s="29" t="s">
        <v>38</v>
      </c>
      <c r="D122" s="29" t="s">
        <v>191</v>
      </c>
      <c r="E122" s="32" t="s">
        <v>46</v>
      </c>
      <c r="F122" s="30">
        <v>18000</v>
      </c>
      <c r="G122" s="27">
        <v>0</v>
      </c>
      <c r="H122" s="28">
        <v>516.6</v>
      </c>
      <c r="I122" s="27">
        <v>1278</v>
      </c>
      <c r="J122" s="27">
        <v>198</v>
      </c>
      <c r="K122" s="27">
        <v>547.20000000000005</v>
      </c>
      <c r="L122" s="27">
        <v>1276.2</v>
      </c>
      <c r="M122" s="27">
        <v>0</v>
      </c>
      <c r="N122" s="25">
        <f t="shared" si="19"/>
        <v>3816</v>
      </c>
      <c r="O122" s="15">
        <f t="shared" si="21"/>
        <v>1063.8000000000002</v>
      </c>
      <c r="P122" s="25">
        <f t="shared" si="20"/>
        <v>2752.2</v>
      </c>
      <c r="Q122" s="50">
        <f t="shared" si="22"/>
        <v>16936.2</v>
      </c>
    </row>
    <row r="123" spans="1:17" s="5" customFormat="1" ht="16.5" customHeight="1" x14ac:dyDescent="0.2">
      <c r="A123" s="24">
        <v>96</v>
      </c>
      <c r="B123" s="29" t="s">
        <v>192</v>
      </c>
      <c r="C123" s="29" t="s">
        <v>38</v>
      </c>
      <c r="D123" s="29" t="s">
        <v>163</v>
      </c>
      <c r="E123" s="32" t="s">
        <v>46</v>
      </c>
      <c r="F123" s="30">
        <v>18000</v>
      </c>
      <c r="G123" s="27">
        <v>0</v>
      </c>
      <c r="H123" s="28">
        <v>516.6</v>
      </c>
      <c r="I123" s="27">
        <v>1278</v>
      </c>
      <c r="J123" s="27">
        <v>198</v>
      </c>
      <c r="K123" s="27">
        <v>547.20000000000005</v>
      </c>
      <c r="L123" s="27">
        <v>1276.2</v>
      </c>
      <c r="M123" s="27">
        <v>0</v>
      </c>
      <c r="N123" s="25">
        <f t="shared" si="19"/>
        <v>3816</v>
      </c>
      <c r="O123" s="15">
        <f t="shared" si="21"/>
        <v>1063.8000000000002</v>
      </c>
      <c r="P123" s="25">
        <f t="shared" si="20"/>
        <v>2752.2</v>
      </c>
      <c r="Q123" s="50">
        <f t="shared" si="22"/>
        <v>16936.2</v>
      </c>
    </row>
    <row r="124" spans="1:17" s="5" customFormat="1" ht="16.5" customHeight="1" x14ac:dyDescent="0.2">
      <c r="A124" s="46">
        <v>97</v>
      </c>
      <c r="B124" s="29" t="s">
        <v>193</v>
      </c>
      <c r="C124" s="29" t="s">
        <v>38</v>
      </c>
      <c r="D124" s="29" t="s">
        <v>166</v>
      </c>
      <c r="E124" s="32" t="s">
        <v>46</v>
      </c>
      <c r="F124" s="30">
        <v>18000</v>
      </c>
      <c r="G124" s="27">
        <v>0</v>
      </c>
      <c r="H124" s="28">
        <v>516.6</v>
      </c>
      <c r="I124" s="27">
        <v>1278</v>
      </c>
      <c r="J124" s="27">
        <v>198</v>
      </c>
      <c r="K124" s="27">
        <v>547.20000000000005</v>
      </c>
      <c r="L124" s="27">
        <v>1276.2</v>
      </c>
      <c r="M124" s="27">
        <v>0</v>
      </c>
      <c r="N124" s="25">
        <f t="shared" si="19"/>
        <v>3816</v>
      </c>
      <c r="O124" s="15">
        <f t="shared" si="21"/>
        <v>1063.8000000000002</v>
      </c>
      <c r="P124" s="25">
        <f t="shared" si="20"/>
        <v>2752.2</v>
      </c>
      <c r="Q124" s="50">
        <f t="shared" si="22"/>
        <v>16936.2</v>
      </c>
    </row>
    <row r="125" spans="1:17" s="5" customFormat="1" ht="16.5" customHeight="1" x14ac:dyDescent="0.2">
      <c r="A125" s="24">
        <v>98</v>
      </c>
      <c r="B125" s="29" t="s">
        <v>194</v>
      </c>
      <c r="C125" s="29" t="s">
        <v>38</v>
      </c>
      <c r="D125" s="29" t="s">
        <v>163</v>
      </c>
      <c r="E125" s="32" t="s">
        <v>46</v>
      </c>
      <c r="F125" s="30">
        <v>22988.080000000002</v>
      </c>
      <c r="G125" s="27">
        <v>0</v>
      </c>
      <c r="H125" s="28">
        <v>659.76</v>
      </c>
      <c r="I125" s="27">
        <v>1632.15</v>
      </c>
      <c r="J125" s="27">
        <v>252.87</v>
      </c>
      <c r="K125" s="27">
        <v>698.84</v>
      </c>
      <c r="L125" s="27">
        <v>1629.85</v>
      </c>
      <c r="M125" s="27">
        <v>0</v>
      </c>
      <c r="N125" s="25">
        <f t="shared" si="19"/>
        <v>4873.4699999999993</v>
      </c>
      <c r="O125" s="15">
        <f t="shared" si="21"/>
        <v>1358.6</v>
      </c>
      <c r="P125" s="25">
        <f t="shared" si="20"/>
        <v>3514.87</v>
      </c>
      <c r="Q125" s="50">
        <f t="shared" si="22"/>
        <v>21629.480000000003</v>
      </c>
    </row>
    <row r="126" spans="1:17" s="5" customFormat="1" ht="16.5" customHeight="1" x14ac:dyDescent="0.2">
      <c r="A126" s="24">
        <v>99</v>
      </c>
      <c r="B126" s="29" t="s">
        <v>195</v>
      </c>
      <c r="C126" s="29" t="s">
        <v>38</v>
      </c>
      <c r="D126" s="29" t="s">
        <v>166</v>
      </c>
      <c r="E126" s="32" t="s">
        <v>46</v>
      </c>
      <c r="F126" s="30">
        <v>18000</v>
      </c>
      <c r="G126" s="27">
        <v>0</v>
      </c>
      <c r="H126" s="28">
        <v>516.6</v>
      </c>
      <c r="I126" s="27">
        <v>1278</v>
      </c>
      <c r="J126" s="27">
        <v>198</v>
      </c>
      <c r="K126" s="27">
        <v>547.20000000000005</v>
      </c>
      <c r="L126" s="27">
        <v>1276.2</v>
      </c>
      <c r="M126" s="27">
        <v>932.76</v>
      </c>
      <c r="N126" s="25">
        <f t="shared" si="19"/>
        <v>4748.76</v>
      </c>
      <c r="O126" s="15">
        <f t="shared" si="21"/>
        <v>1996.5600000000002</v>
      </c>
      <c r="P126" s="25">
        <f t="shared" si="20"/>
        <v>2752.2</v>
      </c>
      <c r="Q126" s="50">
        <f t="shared" si="22"/>
        <v>16003.44</v>
      </c>
    </row>
    <row r="127" spans="1:17" s="5" customFormat="1" ht="16.5" customHeight="1" x14ac:dyDescent="0.2">
      <c r="A127" s="46">
        <v>100</v>
      </c>
      <c r="B127" s="38" t="s">
        <v>196</v>
      </c>
      <c r="C127" s="38" t="s">
        <v>38</v>
      </c>
      <c r="D127" s="38" t="s">
        <v>166</v>
      </c>
      <c r="E127" s="39" t="s">
        <v>46</v>
      </c>
      <c r="F127" s="40">
        <v>18000</v>
      </c>
      <c r="G127" s="41">
        <v>0</v>
      </c>
      <c r="H127" s="47">
        <v>516.6</v>
      </c>
      <c r="I127" s="41">
        <v>1278</v>
      </c>
      <c r="J127" s="41">
        <v>198</v>
      </c>
      <c r="K127" s="41">
        <v>547.20000000000005</v>
      </c>
      <c r="L127" s="41">
        <v>1276.2</v>
      </c>
      <c r="M127" s="41">
        <v>0</v>
      </c>
      <c r="N127" s="14">
        <f t="shared" si="19"/>
        <v>3816</v>
      </c>
      <c r="O127" s="51">
        <f t="shared" si="21"/>
        <v>1063.8000000000002</v>
      </c>
      <c r="P127" s="14">
        <f t="shared" si="20"/>
        <v>2752.2</v>
      </c>
      <c r="Q127" s="50">
        <f t="shared" si="22"/>
        <v>16936.2</v>
      </c>
    </row>
    <row r="128" spans="1:17" s="5" customFormat="1" ht="16.5" customHeight="1" thickBot="1" x14ac:dyDescent="0.25">
      <c r="A128" s="75" t="s">
        <v>329</v>
      </c>
      <c r="B128" s="75"/>
      <c r="C128" s="75"/>
      <c r="D128" s="75"/>
      <c r="E128" s="56"/>
      <c r="F128" s="58">
        <f t="shared" ref="F128:Q128" si="23">SUM(F94:F127)</f>
        <v>1017152.8499999999</v>
      </c>
      <c r="G128" s="58">
        <f t="shared" si="23"/>
        <v>31001.14</v>
      </c>
      <c r="H128" s="62">
        <f t="shared" si="23"/>
        <v>29192.289999999986</v>
      </c>
      <c r="I128" s="58">
        <f t="shared" si="23"/>
        <v>72217.849999999991</v>
      </c>
      <c r="J128" s="58">
        <f t="shared" si="23"/>
        <v>9625.4</v>
      </c>
      <c r="K128" s="58">
        <f t="shared" si="23"/>
        <v>30921.440000000017</v>
      </c>
      <c r="L128" s="58">
        <f t="shared" si="23"/>
        <v>72116.129999999976</v>
      </c>
      <c r="M128" s="58">
        <f t="shared" si="23"/>
        <v>15856.920000000002</v>
      </c>
      <c r="N128" s="60">
        <f t="shared" si="23"/>
        <v>229930.02999999997</v>
      </c>
      <c r="O128" s="60">
        <f t="shared" si="23"/>
        <v>106971.79000000005</v>
      </c>
      <c r="P128" s="60">
        <f t="shared" si="23"/>
        <v>153959.38000000003</v>
      </c>
      <c r="Q128" s="61">
        <f t="shared" si="23"/>
        <v>910181.05999999971</v>
      </c>
    </row>
    <row r="129" spans="1:17" s="5" customFormat="1" ht="21" customHeight="1" thickBot="1" x14ac:dyDescent="0.25">
      <c r="A129" s="72" t="s">
        <v>42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4"/>
    </row>
    <row r="130" spans="1:17" s="5" customFormat="1" ht="16.5" customHeight="1" x14ac:dyDescent="0.2">
      <c r="A130" s="36">
        <v>101</v>
      </c>
      <c r="B130" s="42" t="s">
        <v>288</v>
      </c>
      <c r="C130" s="42" t="s">
        <v>42</v>
      </c>
      <c r="D130" s="42" t="s">
        <v>289</v>
      </c>
      <c r="E130" s="43" t="s">
        <v>46</v>
      </c>
      <c r="F130" s="44">
        <v>100060</v>
      </c>
      <c r="G130" s="45">
        <v>11886.29</v>
      </c>
      <c r="H130" s="48">
        <v>2871.72</v>
      </c>
      <c r="I130" s="45">
        <v>7104.26</v>
      </c>
      <c r="J130" s="45">
        <v>490.03</v>
      </c>
      <c r="K130" s="45">
        <v>3041.82</v>
      </c>
      <c r="L130" s="45">
        <v>7094.25</v>
      </c>
      <c r="M130" s="45">
        <v>932.76</v>
      </c>
      <c r="N130" s="15">
        <f t="shared" ref="N130:N163" si="24">SUM(H130:M130)</f>
        <v>21534.84</v>
      </c>
      <c r="O130" s="15">
        <f>G130+H130+K130+M130</f>
        <v>18732.59</v>
      </c>
      <c r="P130" s="15">
        <f t="shared" ref="P130:P163" si="25">+I130+J130+L130</f>
        <v>14688.54</v>
      </c>
      <c r="Q130" s="50">
        <f>F130-O130</f>
        <v>81327.41</v>
      </c>
    </row>
    <row r="131" spans="1:17" s="5" customFormat="1" ht="16.5" customHeight="1" x14ac:dyDescent="0.2">
      <c r="A131" s="24">
        <v>102</v>
      </c>
      <c r="B131" s="29" t="s">
        <v>290</v>
      </c>
      <c r="C131" s="29" t="s">
        <v>42</v>
      </c>
      <c r="D131" s="29" t="s">
        <v>291</v>
      </c>
      <c r="E131" s="32" t="s">
        <v>46</v>
      </c>
      <c r="F131" s="30">
        <v>90648.13</v>
      </c>
      <c r="G131" s="27">
        <v>9672.39</v>
      </c>
      <c r="H131" s="28">
        <v>2601.6</v>
      </c>
      <c r="I131" s="27">
        <v>6436.02</v>
      </c>
      <c r="J131" s="27">
        <v>490.03</v>
      </c>
      <c r="K131" s="27">
        <v>2755.7</v>
      </c>
      <c r="L131" s="27">
        <v>6426.95</v>
      </c>
      <c r="M131" s="27">
        <v>932.76</v>
      </c>
      <c r="N131" s="25">
        <f t="shared" si="24"/>
        <v>19643.060000000001</v>
      </c>
      <c r="O131" s="15">
        <f t="shared" ref="O131:O163" si="26">G131+H131+K131+M131</f>
        <v>15962.449999999999</v>
      </c>
      <c r="P131" s="25">
        <f t="shared" si="25"/>
        <v>13353</v>
      </c>
      <c r="Q131" s="50">
        <f t="shared" ref="Q131:Q197" si="27">F131-O131</f>
        <v>74685.680000000008</v>
      </c>
    </row>
    <row r="132" spans="1:17" s="5" customFormat="1" ht="16.5" customHeight="1" x14ac:dyDescent="0.2">
      <c r="A132" s="24">
        <v>103</v>
      </c>
      <c r="B132" s="29" t="s">
        <v>292</v>
      </c>
      <c r="C132" s="29" t="s">
        <v>42</v>
      </c>
      <c r="D132" s="29" t="s">
        <v>293</v>
      </c>
      <c r="E132" s="32" t="s">
        <v>46</v>
      </c>
      <c r="F132" s="30">
        <v>90648.13</v>
      </c>
      <c r="G132" s="27">
        <v>9672.39</v>
      </c>
      <c r="H132" s="28">
        <v>2601.6</v>
      </c>
      <c r="I132" s="27">
        <v>6436.02</v>
      </c>
      <c r="J132" s="27">
        <v>490.03</v>
      </c>
      <c r="K132" s="27">
        <v>2755.7</v>
      </c>
      <c r="L132" s="27">
        <v>6426.95</v>
      </c>
      <c r="M132" s="27">
        <v>932.76</v>
      </c>
      <c r="N132" s="25">
        <f t="shared" si="24"/>
        <v>19643.060000000001</v>
      </c>
      <c r="O132" s="15">
        <f t="shared" si="26"/>
        <v>15962.449999999999</v>
      </c>
      <c r="P132" s="25">
        <f t="shared" si="25"/>
        <v>13353</v>
      </c>
      <c r="Q132" s="50">
        <f t="shared" si="27"/>
        <v>74685.680000000008</v>
      </c>
    </row>
    <row r="133" spans="1:17" s="5" customFormat="1" ht="16.5" customHeight="1" x14ac:dyDescent="0.2">
      <c r="A133" s="36">
        <v>104</v>
      </c>
      <c r="B133" s="29" t="s">
        <v>294</v>
      </c>
      <c r="C133" s="29" t="s">
        <v>42</v>
      </c>
      <c r="D133" s="29" t="s">
        <v>228</v>
      </c>
      <c r="E133" s="32" t="s">
        <v>46</v>
      </c>
      <c r="F133" s="30">
        <v>52473.69</v>
      </c>
      <c r="G133" s="27">
        <v>2203.13</v>
      </c>
      <c r="H133" s="28">
        <v>1505.99</v>
      </c>
      <c r="I133" s="27">
        <v>3725.63</v>
      </c>
      <c r="J133" s="27">
        <v>490.03</v>
      </c>
      <c r="K133" s="27">
        <v>1595.2</v>
      </c>
      <c r="L133" s="27">
        <v>3720.38</v>
      </c>
      <c r="M133" s="27">
        <v>0</v>
      </c>
      <c r="N133" s="25">
        <f t="shared" si="24"/>
        <v>11037.23</v>
      </c>
      <c r="O133" s="15">
        <f t="shared" si="26"/>
        <v>5304.32</v>
      </c>
      <c r="P133" s="25">
        <f t="shared" si="25"/>
        <v>7936.04</v>
      </c>
      <c r="Q133" s="50">
        <f t="shared" si="27"/>
        <v>47169.37</v>
      </c>
    </row>
    <row r="134" spans="1:17" s="5" customFormat="1" ht="16.5" customHeight="1" x14ac:dyDescent="0.2">
      <c r="A134" s="24">
        <v>105</v>
      </c>
      <c r="B134" s="29" t="s">
        <v>295</v>
      </c>
      <c r="C134" s="29" t="s">
        <v>42</v>
      </c>
      <c r="D134" s="29" t="s">
        <v>296</v>
      </c>
      <c r="E134" s="32" t="s">
        <v>46</v>
      </c>
      <c r="F134" s="30">
        <v>90648.13</v>
      </c>
      <c r="G134" s="27">
        <v>9672.39</v>
      </c>
      <c r="H134" s="28">
        <v>2601.6</v>
      </c>
      <c r="I134" s="27">
        <v>6436.02</v>
      </c>
      <c r="J134" s="27">
        <v>490.03</v>
      </c>
      <c r="K134" s="27">
        <v>2755.7</v>
      </c>
      <c r="L134" s="27">
        <v>6426.95</v>
      </c>
      <c r="M134" s="27">
        <v>932.76</v>
      </c>
      <c r="N134" s="25">
        <f t="shared" si="24"/>
        <v>19643.060000000001</v>
      </c>
      <c r="O134" s="15">
        <f t="shared" si="26"/>
        <v>15962.449999999999</v>
      </c>
      <c r="P134" s="25">
        <f t="shared" si="25"/>
        <v>13353</v>
      </c>
      <c r="Q134" s="50">
        <f t="shared" si="27"/>
        <v>74685.680000000008</v>
      </c>
    </row>
    <row r="135" spans="1:17" s="5" customFormat="1" ht="16.5" customHeight="1" x14ac:dyDescent="0.2">
      <c r="A135" s="24">
        <v>106</v>
      </c>
      <c r="B135" s="29" t="s">
        <v>297</v>
      </c>
      <c r="C135" s="29" t="s">
        <v>42</v>
      </c>
      <c r="D135" s="29" t="s">
        <v>228</v>
      </c>
      <c r="E135" s="32" t="s">
        <v>46</v>
      </c>
      <c r="F135" s="30">
        <v>54500</v>
      </c>
      <c r="G135" s="27">
        <v>2489.11</v>
      </c>
      <c r="H135" s="28">
        <v>1564.15</v>
      </c>
      <c r="I135" s="27">
        <v>3869.5</v>
      </c>
      <c r="J135" s="27">
        <v>490.03</v>
      </c>
      <c r="K135" s="27">
        <v>1656.8</v>
      </c>
      <c r="L135" s="27">
        <v>3864.05</v>
      </c>
      <c r="M135" s="27">
        <v>0</v>
      </c>
      <c r="N135" s="25">
        <f t="shared" si="24"/>
        <v>11444.529999999999</v>
      </c>
      <c r="O135" s="15">
        <f t="shared" si="26"/>
        <v>5710.06</v>
      </c>
      <c r="P135" s="25">
        <f t="shared" si="25"/>
        <v>8223.58</v>
      </c>
      <c r="Q135" s="50">
        <f t="shared" si="27"/>
        <v>48789.94</v>
      </c>
    </row>
    <row r="136" spans="1:17" s="5" customFormat="1" ht="16.5" customHeight="1" x14ac:dyDescent="0.2">
      <c r="A136" s="36">
        <v>107</v>
      </c>
      <c r="B136" s="29" t="s">
        <v>298</v>
      </c>
      <c r="C136" s="29" t="s">
        <v>42</v>
      </c>
      <c r="D136" s="29" t="s">
        <v>228</v>
      </c>
      <c r="E136" s="32" t="s">
        <v>46</v>
      </c>
      <c r="F136" s="30">
        <v>59156.38</v>
      </c>
      <c r="G136" s="27">
        <v>3327.92</v>
      </c>
      <c r="H136" s="28">
        <v>1697.79</v>
      </c>
      <c r="I136" s="27">
        <v>4200.1000000000004</v>
      </c>
      <c r="J136" s="27">
        <v>490.03</v>
      </c>
      <c r="K136" s="27">
        <v>1798.35</v>
      </c>
      <c r="L136" s="27">
        <v>4194.1899999999996</v>
      </c>
      <c r="M136" s="27">
        <v>0</v>
      </c>
      <c r="N136" s="25">
        <f t="shared" si="24"/>
        <v>12380.46</v>
      </c>
      <c r="O136" s="15">
        <f t="shared" si="26"/>
        <v>6824.0599999999995</v>
      </c>
      <c r="P136" s="25">
        <f t="shared" si="25"/>
        <v>8884.32</v>
      </c>
      <c r="Q136" s="50">
        <f t="shared" si="27"/>
        <v>52332.32</v>
      </c>
    </row>
    <row r="137" spans="1:17" s="5" customFormat="1" ht="16.5" customHeight="1" x14ac:dyDescent="0.2">
      <c r="A137" s="24">
        <v>108</v>
      </c>
      <c r="B137" s="29" t="s">
        <v>299</v>
      </c>
      <c r="C137" s="29" t="s">
        <v>42</v>
      </c>
      <c r="D137" s="29" t="s">
        <v>228</v>
      </c>
      <c r="E137" s="32" t="s">
        <v>46</v>
      </c>
      <c r="F137" s="30">
        <v>51973.69</v>
      </c>
      <c r="G137" s="27">
        <v>2132.56</v>
      </c>
      <c r="H137" s="28">
        <v>1491.64</v>
      </c>
      <c r="I137" s="27">
        <v>3690.13</v>
      </c>
      <c r="J137" s="27">
        <v>490.03</v>
      </c>
      <c r="K137" s="27">
        <v>1580</v>
      </c>
      <c r="L137" s="27">
        <v>3684.93</v>
      </c>
      <c r="M137" s="27">
        <v>0</v>
      </c>
      <c r="N137" s="25">
        <f t="shared" si="24"/>
        <v>10936.73</v>
      </c>
      <c r="O137" s="15">
        <f t="shared" si="26"/>
        <v>5204.2</v>
      </c>
      <c r="P137" s="25">
        <f t="shared" si="25"/>
        <v>7865.09</v>
      </c>
      <c r="Q137" s="50">
        <f t="shared" si="27"/>
        <v>46769.490000000005</v>
      </c>
    </row>
    <row r="138" spans="1:17" s="5" customFormat="1" ht="16.5" customHeight="1" x14ac:dyDescent="0.2">
      <c r="A138" s="24">
        <v>109</v>
      </c>
      <c r="B138" s="29" t="s">
        <v>300</v>
      </c>
      <c r="C138" s="29" t="s">
        <v>42</v>
      </c>
      <c r="D138" s="29" t="s">
        <v>228</v>
      </c>
      <c r="E138" s="32" t="s">
        <v>46</v>
      </c>
      <c r="F138" s="30">
        <v>60238.75</v>
      </c>
      <c r="G138" s="27">
        <v>3531.6</v>
      </c>
      <c r="H138" s="28">
        <v>1728.85</v>
      </c>
      <c r="I138" s="27">
        <v>4276.95</v>
      </c>
      <c r="J138" s="27">
        <v>490.03</v>
      </c>
      <c r="K138" s="27">
        <v>1831.26</v>
      </c>
      <c r="L138" s="27">
        <v>4270.93</v>
      </c>
      <c r="M138" s="27">
        <v>0</v>
      </c>
      <c r="N138" s="25">
        <f t="shared" si="24"/>
        <v>12598.019999999999</v>
      </c>
      <c r="O138" s="15">
        <f t="shared" si="26"/>
        <v>7091.71</v>
      </c>
      <c r="P138" s="25">
        <f t="shared" si="25"/>
        <v>9037.91</v>
      </c>
      <c r="Q138" s="50">
        <f t="shared" si="27"/>
        <v>53147.040000000001</v>
      </c>
    </row>
    <row r="139" spans="1:17" s="5" customFormat="1" ht="16.5" customHeight="1" x14ac:dyDescent="0.2">
      <c r="A139" s="36">
        <v>110</v>
      </c>
      <c r="B139" s="29" t="s">
        <v>301</v>
      </c>
      <c r="C139" s="29" t="s">
        <v>42</v>
      </c>
      <c r="D139" s="29" t="s">
        <v>226</v>
      </c>
      <c r="E139" s="32" t="s">
        <v>46</v>
      </c>
      <c r="F139" s="30">
        <v>52000</v>
      </c>
      <c r="G139" s="27">
        <v>2136.27</v>
      </c>
      <c r="H139" s="28">
        <v>1492.4</v>
      </c>
      <c r="I139" s="27">
        <v>3692</v>
      </c>
      <c r="J139" s="27">
        <v>490.03</v>
      </c>
      <c r="K139" s="27">
        <v>1580.8</v>
      </c>
      <c r="L139" s="27">
        <v>3686.8</v>
      </c>
      <c r="M139" s="27">
        <v>0</v>
      </c>
      <c r="N139" s="25">
        <f t="shared" si="24"/>
        <v>10942.029999999999</v>
      </c>
      <c r="O139" s="15">
        <f t="shared" si="26"/>
        <v>5209.47</v>
      </c>
      <c r="P139" s="25">
        <f t="shared" si="25"/>
        <v>7868.83</v>
      </c>
      <c r="Q139" s="50">
        <f t="shared" si="27"/>
        <v>46790.53</v>
      </c>
    </row>
    <row r="140" spans="1:17" s="5" customFormat="1" ht="16.5" customHeight="1" x14ac:dyDescent="0.2">
      <c r="A140" s="24">
        <v>111</v>
      </c>
      <c r="B140" s="29" t="s">
        <v>302</v>
      </c>
      <c r="C140" s="29" t="s">
        <v>42</v>
      </c>
      <c r="D140" s="29" t="s">
        <v>228</v>
      </c>
      <c r="E140" s="32" t="s">
        <v>46</v>
      </c>
      <c r="F140" s="30">
        <v>54358.25</v>
      </c>
      <c r="G140" s="27">
        <v>2469.1</v>
      </c>
      <c r="H140" s="28">
        <v>1560.08</v>
      </c>
      <c r="I140" s="27">
        <v>3859.44</v>
      </c>
      <c r="J140" s="27">
        <v>490.03</v>
      </c>
      <c r="K140" s="27">
        <v>1652.49</v>
      </c>
      <c r="L140" s="27">
        <v>3854</v>
      </c>
      <c r="M140" s="27">
        <v>0</v>
      </c>
      <c r="N140" s="25">
        <f t="shared" si="24"/>
        <v>11416.04</v>
      </c>
      <c r="O140" s="15">
        <f t="shared" si="26"/>
        <v>5681.67</v>
      </c>
      <c r="P140" s="25">
        <f t="shared" si="25"/>
        <v>8203.4700000000012</v>
      </c>
      <c r="Q140" s="50">
        <f t="shared" si="27"/>
        <v>48676.58</v>
      </c>
    </row>
    <row r="141" spans="1:17" s="5" customFormat="1" ht="16.5" customHeight="1" x14ac:dyDescent="0.2">
      <c r="A141" s="24">
        <v>112</v>
      </c>
      <c r="B141" s="29" t="s">
        <v>303</v>
      </c>
      <c r="C141" s="29" t="s">
        <v>42</v>
      </c>
      <c r="D141" s="29" t="s">
        <v>304</v>
      </c>
      <c r="E141" s="32" t="s">
        <v>46</v>
      </c>
      <c r="F141" s="30">
        <v>58458</v>
      </c>
      <c r="G141" s="27">
        <v>3009.95</v>
      </c>
      <c r="H141" s="28">
        <v>1677.74</v>
      </c>
      <c r="I141" s="27">
        <v>4150.5200000000004</v>
      </c>
      <c r="J141" s="27">
        <v>490.03</v>
      </c>
      <c r="K141" s="27">
        <v>1777.12</v>
      </c>
      <c r="L141" s="27">
        <v>4144.67</v>
      </c>
      <c r="M141" s="27">
        <v>932.76</v>
      </c>
      <c r="N141" s="25">
        <f t="shared" si="24"/>
        <v>13172.84</v>
      </c>
      <c r="O141" s="15">
        <f t="shared" si="26"/>
        <v>7397.57</v>
      </c>
      <c r="P141" s="25">
        <f t="shared" si="25"/>
        <v>8785.2200000000012</v>
      </c>
      <c r="Q141" s="50">
        <f t="shared" si="27"/>
        <v>51060.43</v>
      </c>
    </row>
    <row r="142" spans="1:17" s="5" customFormat="1" ht="16.5" customHeight="1" x14ac:dyDescent="0.2">
      <c r="A142" s="36">
        <v>113</v>
      </c>
      <c r="B142" s="29" t="s">
        <v>305</v>
      </c>
      <c r="C142" s="29" t="s">
        <v>42</v>
      </c>
      <c r="D142" s="29" t="s">
        <v>226</v>
      </c>
      <c r="E142" s="32" t="s">
        <v>46</v>
      </c>
      <c r="F142" s="30">
        <v>52000</v>
      </c>
      <c r="G142" s="27">
        <v>0</v>
      </c>
      <c r="H142" s="28">
        <v>1492.4</v>
      </c>
      <c r="I142" s="27">
        <v>3692</v>
      </c>
      <c r="J142" s="27">
        <v>490.03</v>
      </c>
      <c r="K142" s="27">
        <v>1580.8</v>
      </c>
      <c r="L142" s="27">
        <v>3686.8</v>
      </c>
      <c r="M142" s="27">
        <v>1865.52</v>
      </c>
      <c r="N142" s="25">
        <f t="shared" si="24"/>
        <v>12807.55</v>
      </c>
      <c r="O142" s="15">
        <f t="shared" si="26"/>
        <v>4938.7199999999993</v>
      </c>
      <c r="P142" s="25">
        <f t="shared" si="25"/>
        <v>7868.83</v>
      </c>
      <c r="Q142" s="50">
        <f t="shared" si="27"/>
        <v>47061.279999999999</v>
      </c>
    </row>
    <row r="143" spans="1:17" s="5" customFormat="1" ht="16.5" customHeight="1" x14ac:dyDescent="0.2">
      <c r="A143" s="24">
        <v>114</v>
      </c>
      <c r="B143" s="29" t="s">
        <v>306</v>
      </c>
      <c r="C143" s="29" t="s">
        <v>42</v>
      </c>
      <c r="D143" s="29" t="s">
        <v>211</v>
      </c>
      <c r="E143" s="32" t="s">
        <v>46</v>
      </c>
      <c r="F143" s="30">
        <v>22000</v>
      </c>
      <c r="G143" s="27">
        <v>0</v>
      </c>
      <c r="H143" s="28">
        <v>631.4</v>
      </c>
      <c r="I143" s="27">
        <v>1562</v>
      </c>
      <c r="J143" s="27">
        <v>242</v>
      </c>
      <c r="K143" s="27">
        <v>668.8</v>
      </c>
      <c r="L143" s="27">
        <v>1559.8</v>
      </c>
      <c r="M143" s="27">
        <v>932.76</v>
      </c>
      <c r="N143" s="25">
        <f t="shared" si="24"/>
        <v>5596.76</v>
      </c>
      <c r="O143" s="15">
        <f t="shared" si="26"/>
        <v>2232.96</v>
      </c>
      <c r="P143" s="25">
        <f t="shared" si="25"/>
        <v>3363.8</v>
      </c>
      <c r="Q143" s="50">
        <f>F143-O143</f>
        <v>19767.04</v>
      </c>
    </row>
    <row r="144" spans="1:17" s="5" customFormat="1" ht="16.5" customHeight="1" x14ac:dyDescent="0.2">
      <c r="A144" s="24">
        <v>115</v>
      </c>
      <c r="B144" s="29" t="s">
        <v>307</v>
      </c>
      <c r="C144" s="29" t="s">
        <v>42</v>
      </c>
      <c r="D144" s="29" t="s">
        <v>211</v>
      </c>
      <c r="E144" s="32" t="s">
        <v>46</v>
      </c>
      <c r="F144" s="30">
        <v>34482.11</v>
      </c>
      <c r="G144" s="27">
        <v>0</v>
      </c>
      <c r="H144" s="28">
        <v>989.64</v>
      </c>
      <c r="I144" s="27">
        <v>2448.23</v>
      </c>
      <c r="J144" s="27">
        <v>379.3</v>
      </c>
      <c r="K144" s="27">
        <v>1048.26</v>
      </c>
      <c r="L144" s="27">
        <v>2444.7800000000002</v>
      </c>
      <c r="M144" s="27">
        <v>0</v>
      </c>
      <c r="N144" s="25">
        <f t="shared" si="24"/>
        <v>7310.2100000000009</v>
      </c>
      <c r="O144" s="15">
        <f t="shared" si="26"/>
        <v>2037.9</v>
      </c>
      <c r="P144" s="25">
        <f t="shared" si="25"/>
        <v>5272.31</v>
      </c>
      <c r="Q144" s="50">
        <f t="shared" si="27"/>
        <v>32444.21</v>
      </c>
    </row>
    <row r="145" spans="1:17" s="5" customFormat="1" ht="16.5" customHeight="1" x14ac:dyDescent="0.2">
      <c r="A145" s="36">
        <v>116</v>
      </c>
      <c r="B145" s="29" t="s">
        <v>308</v>
      </c>
      <c r="C145" s="29" t="s">
        <v>42</v>
      </c>
      <c r="D145" s="29" t="s">
        <v>209</v>
      </c>
      <c r="E145" s="32" t="s">
        <v>46</v>
      </c>
      <c r="F145" s="30">
        <v>24000</v>
      </c>
      <c r="G145" s="27">
        <v>0</v>
      </c>
      <c r="H145" s="28">
        <v>688.8</v>
      </c>
      <c r="I145" s="27">
        <v>1704</v>
      </c>
      <c r="J145" s="27">
        <v>264</v>
      </c>
      <c r="K145" s="27">
        <v>729.6</v>
      </c>
      <c r="L145" s="27">
        <v>1701.6</v>
      </c>
      <c r="M145" s="27">
        <v>932.76</v>
      </c>
      <c r="N145" s="25">
        <f t="shared" si="24"/>
        <v>6020.76</v>
      </c>
      <c r="O145" s="15">
        <f t="shared" si="26"/>
        <v>2351.16</v>
      </c>
      <c r="P145" s="25">
        <f t="shared" si="25"/>
        <v>3669.6</v>
      </c>
      <c r="Q145" s="50">
        <f t="shared" si="27"/>
        <v>21648.84</v>
      </c>
    </row>
    <row r="146" spans="1:17" s="5" customFormat="1" ht="16.5" customHeight="1" x14ac:dyDescent="0.2">
      <c r="A146" s="24">
        <v>117</v>
      </c>
      <c r="B146" s="29" t="s">
        <v>309</v>
      </c>
      <c r="C146" s="29" t="s">
        <v>42</v>
      </c>
      <c r="D146" s="29" t="s">
        <v>209</v>
      </c>
      <c r="E146" s="32" t="s">
        <v>46</v>
      </c>
      <c r="F146" s="30">
        <v>33982.11</v>
      </c>
      <c r="G146" s="27">
        <v>0</v>
      </c>
      <c r="H146" s="28">
        <v>975.29</v>
      </c>
      <c r="I146" s="27">
        <v>2412.73</v>
      </c>
      <c r="J146" s="27">
        <v>373.8</v>
      </c>
      <c r="K146" s="27">
        <v>1033.06</v>
      </c>
      <c r="L146" s="27">
        <v>2409.33</v>
      </c>
      <c r="M146" s="27">
        <v>0</v>
      </c>
      <c r="N146" s="25">
        <f t="shared" si="24"/>
        <v>7204.21</v>
      </c>
      <c r="O146" s="15">
        <f t="shared" si="26"/>
        <v>2008.35</v>
      </c>
      <c r="P146" s="25">
        <f t="shared" si="25"/>
        <v>5195.8600000000006</v>
      </c>
      <c r="Q146" s="50">
        <f t="shared" si="27"/>
        <v>31973.760000000002</v>
      </c>
    </row>
    <row r="147" spans="1:17" s="5" customFormat="1" ht="16.5" customHeight="1" x14ac:dyDescent="0.2">
      <c r="A147" s="24">
        <v>118</v>
      </c>
      <c r="B147" s="29" t="s">
        <v>310</v>
      </c>
      <c r="C147" s="29" t="s">
        <v>42</v>
      </c>
      <c r="D147" s="29" t="s">
        <v>209</v>
      </c>
      <c r="E147" s="32" t="s">
        <v>46</v>
      </c>
      <c r="F147" s="30">
        <v>24000</v>
      </c>
      <c r="G147" s="27">
        <v>0</v>
      </c>
      <c r="H147" s="28">
        <v>688.8</v>
      </c>
      <c r="I147" s="27">
        <v>1704</v>
      </c>
      <c r="J147" s="27">
        <v>264</v>
      </c>
      <c r="K147" s="27">
        <v>729.6</v>
      </c>
      <c r="L147" s="27">
        <v>1701.6</v>
      </c>
      <c r="M147" s="27">
        <v>932.76</v>
      </c>
      <c r="N147" s="25">
        <f t="shared" si="24"/>
        <v>6020.76</v>
      </c>
      <c r="O147" s="15">
        <f t="shared" si="26"/>
        <v>2351.16</v>
      </c>
      <c r="P147" s="25">
        <f t="shared" si="25"/>
        <v>3669.6</v>
      </c>
      <c r="Q147" s="50">
        <f t="shared" si="27"/>
        <v>21648.84</v>
      </c>
    </row>
    <row r="148" spans="1:17" s="5" customFormat="1" ht="16.5" customHeight="1" x14ac:dyDescent="0.2">
      <c r="A148" s="36">
        <v>119</v>
      </c>
      <c r="B148" s="29" t="s">
        <v>311</v>
      </c>
      <c r="C148" s="29" t="s">
        <v>42</v>
      </c>
      <c r="D148" s="29" t="s">
        <v>312</v>
      </c>
      <c r="E148" s="32" t="s">
        <v>46</v>
      </c>
      <c r="F148" s="30">
        <v>35850.9</v>
      </c>
      <c r="G148" s="27">
        <v>0</v>
      </c>
      <c r="H148" s="28">
        <v>1028.92</v>
      </c>
      <c r="I148" s="27">
        <v>2545.41</v>
      </c>
      <c r="J148" s="27">
        <v>394.36</v>
      </c>
      <c r="K148" s="27">
        <v>1089.8699999999999</v>
      </c>
      <c r="L148" s="27">
        <v>2541.83</v>
      </c>
      <c r="M148" s="27">
        <v>0</v>
      </c>
      <c r="N148" s="25">
        <f t="shared" si="24"/>
        <v>7600.3899999999994</v>
      </c>
      <c r="O148" s="15">
        <f t="shared" si="26"/>
        <v>2118.79</v>
      </c>
      <c r="P148" s="25">
        <f t="shared" si="25"/>
        <v>5481.6</v>
      </c>
      <c r="Q148" s="50">
        <f t="shared" si="27"/>
        <v>33732.11</v>
      </c>
    </row>
    <row r="149" spans="1:17" s="5" customFormat="1" ht="16.5" customHeight="1" x14ac:dyDescent="0.2">
      <c r="A149" s="24">
        <v>120</v>
      </c>
      <c r="B149" s="29" t="s">
        <v>313</v>
      </c>
      <c r="C149" s="29" t="s">
        <v>42</v>
      </c>
      <c r="D149" s="29" t="s">
        <v>209</v>
      </c>
      <c r="E149" s="32" t="s">
        <v>46</v>
      </c>
      <c r="F149" s="30">
        <v>33982.11</v>
      </c>
      <c r="G149" s="27">
        <v>0</v>
      </c>
      <c r="H149" s="28">
        <v>975.29</v>
      </c>
      <c r="I149" s="27">
        <v>2412.73</v>
      </c>
      <c r="J149" s="27">
        <v>373.8</v>
      </c>
      <c r="K149" s="27">
        <v>1033.06</v>
      </c>
      <c r="L149" s="27">
        <v>2409.33</v>
      </c>
      <c r="M149" s="27">
        <v>0</v>
      </c>
      <c r="N149" s="25">
        <f t="shared" si="24"/>
        <v>7204.21</v>
      </c>
      <c r="O149" s="15">
        <f t="shared" si="26"/>
        <v>2008.35</v>
      </c>
      <c r="P149" s="25">
        <f t="shared" si="25"/>
        <v>5195.8600000000006</v>
      </c>
      <c r="Q149" s="50">
        <f t="shared" si="27"/>
        <v>31973.760000000002</v>
      </c>
    </row>
    <row r="150" spans="1:17" s="5" customFormat="1" ht="16.5" customHeight="1" x14ac:dyDescent="0.2">
      <c r="A150" s="24">
        <v>121</v>
      </c>
      <c r="B150" s="29" t="s">
        <v>314</v>
      </c>
      <c r="C150" s="29" t="s">
        <v>42</v>
      </c>
      <c r="D150" s="29" t="s">
        <v>209</v>
      </c>
      <c r="E150" s="32" t="s">
        <v>46</v>
      </c>
      <c r="F150" s="30">
        <v>22000</v>
      </c>
      <c r="G150" s="27">
        <v>0</v>
      </c>
      <c r="H150" s="28">
        <v>631.4</v>
      </c>
      <c r="I150" s="27">
        <v>1562</v>
      </c>
      <c r="J150" s="27">
        <v>242</v>
      </c>
      <c r="K150" s="27">
        <v>668.8</v>
      </c>
      <c r="L150" s="27">
        <v>1559.8</v>
      </c>
      <c r="M150" s="27">
        <v>1865.52</v>
      </c>
      <c r="N150" s="25">
        <f t="shared" si="24"/>
        <v>6529.52</v>
      </c>
      <c r="O150" s="15">
        <f t="shared" si="26"/>
        <v>3165.72</v>
      </c>
      <c r="P150" s="25">
        <f t="shared" si="25"/>
        <v>3363.8</v>
      </c>
      <c r="Q150" s="50">
        <f t="shared" si="27"/>
        <v>18834.28</v>
      </c>
    </row>
    <row r="151" spans="1:17" s="5" customFormat="1" ht="16.5" customHeight="1" x14ac:dyDescent="0.2">
      <c r="A151" s="36">
        <v>122</v>
      </c>
      <c r="B151" s="29" t="s">
        <v>315</v>
      </c>
      <c r="C151" s="29" t="s">
        <v>42</v>
      </c>
      <c r="D151" s="29" t="s">
        <v>312</v>
      </c>
      <c r="E151" s="32" t="s">
        <v>46</v>
      </c>
      <c r="F151" s="30">
        <v>41826.050000000003</v>
      </c>
      <c r="G151" s="27">
        <v>700.37</v>
      </c>
      <c r="H151" s="28">
        <v>1200.4100000000001</v>
      </c>
      <c r="I151" s="27">
        <v>2969.65</v>
      </c>
      <c r="J151" s="27">
        <v>460.09</v>
      </c>
      <c r="K151" s="27">
        <v>1271.51</v>
      </c>
      <c r="L151" s="27">
        <v>2965.47</v>
      </c>
      <c r="M151" s="27">
        <v>0</v>
      </c>
      <c r="N151" s="25">
        <f t="shared" si="24"/>
        <v>8867.130000000001</v>
      </c>
      <c r="O151" s="15">
        <f t="shared" si="26"/>
        <v>3172.29</v>
      </c>
      <c r="P151" s="25">
        <f t="shared" si="25"/>
        <v>6395.21</v>
      </c>
      <c r="Q151" s="50">
        <f t="shared" si="27"/>
        <v>38653.760000000002</v>
      </c>
    </row>
    <row r="152" spans="1:17" s="5" customFormat="1" ht="16.5" customHeight="1" x14ac:dyDescent="0.2">
      <c r="A152" s="24">
        <v>123</v>
      </c>
      <c r="B152" s="29" t="s">
        <v>316</v>
      </c>
      <c r="C152" s="29" t="s">
        <v>42</v>
      </c>
      <c r="D152" s="29" t="s">
        <v>209</v>
      </c>
      <c r="E152" s="32" t="s">
        <v>46</v>
      </c>
      <c r="F152" s="30">
        <v>26000</v>
      </c>
      <c r="G152" s="27">
        <v>0</v>
      </c>
      <c r="H152" s="28">
        <v>746.2</v>
      </c>
      <c r="I152" s="27">
        <v>1846</v>
      </c>
      <c r="J152" s="27">
        <v>286</v>
      </c>
      <c r="K152" s="27">
        <v>790.4</v>
      </c>
      <c r="L152" s="27">
        <v>1843.4</v>
      </c>
      <c r="M152" s="27">
        <v>1865.52</v>
      </c>
      <c r="N152" s="25">
        <f t="shared" si="24"/>
        <v>7377.52</v>
      </c>
      <c r="O152" s="15">
        <f t="shared" si="26"/>
        <v>3402.12</v>
      </c>
      <c r="P152" s="25">
        <f t="shared" si="25"/>
        <v>3975.4</v>
      </c>
      <c r="Q152" s="50">
        <f t="shared" si="27"/>
        <v>22597.88</v>
      </c>
    </row>
    <row r="153" spans="1:17" s="5" customFormat="1" ht="16.5" customHeight="1" x14ac:dyDescent="0.2">
      <c r="A153" s="24">
        <v>124</v>
      </c>
      <c r="B153" s="29" t="s">
        <v>317</v>
      </c>
      <c r="C153" s="29" t="s">
        <v>42</v>
      </c>
      <c r="D153" s="29" t="s">
        <v>209</v>
      </c>
      <c r="E153" s="32" t="s">
        <v>46</v>
      </c>
      <c r="F153" s="30">
        <v>29875.75</v>
      </c>
      <c r="G153" s="27">
        <v>0</v>
      </c>
      <c r="H153" s="28">
        <v>857.43</v>
      </c>
      <c r="I153" s="27">
        <v>2121.1799999999998</v>
      </c>
      <c r="J153" s="27">
        <v>328.63</v>
      </c>
      <c r="K153" s="27">
        <v>908.22</v>
      </c>
      <c r="L153" s="27">
        <v>2118.19</v>
      </c>
      <c r="M153" s="27">
        <v>0</v>
      </c>
      <c r="N153" s="25">
        <f t="shared" si="24"/>
        <v>6333.65</v>
      </c>
      <c r="O153" s="15">
        <f t="shared" si="26"/>
        <v>1765.65</v>
      </c>
      <c r="P153" s="25">
        <f t="shared" si="25"/>
        <v>4568</v>
      </c>
      <c r="Q153" s="50">
        <f t="shared" si="27"/>
        <v>28110.1</v>
      </c>
    </row>
    <row r="154" spans="1:17" s="5" customFormat="1" ht="16.5" customHeight="1" x14ac:dyDescent="0.2">
      <c r="A154" s="36">
        <v>125</v>
      </c>
      <c r="B154" s="29" t="s">
        <v>318</v>
      </c>
      <c r="C154" s="29" t="s">
        <v>42</v>
      </c>
      <c r="D154" s="29" t="s">
        <v>209</v>
      </c>
      <c r="E154" s="32" t="s">
        <v>46</v>
      </c>
      <c r="F154" s="30">
        <v>29875.75</v>
      </c>
      <c r="G154" s="27">
        <v>0</v>
      </c>
      <c r="H154" s="28">
        <v>857.43</v>
      </c>
      <c r="I154" s="27">
        <v>2121.1799999999998</v>
      </c>
      <c r="J154" s="27">
        <v>328.63</v>
      </c>
      <c r="K154" s="27">
        <v>908.22</v>
      </c>
      <c r="L154" s="27">
        <v>2118.19</v>
      </c>
      <c r="M154" s="27">
        <v>0</v>
      </c>
      <c r="N154" s="25">
        <f t="shared" si="24"/>
        <v>6333.65</v>
      </c>
      <c r="O154" s="15">
        <f t="shared" si="26"/>
        <v>1765.65</v>
      </c>
      <c r="P154" s="25">
        <f t="shared" si="25"/>
        <v>4568</v>
      </c>
      <c r="Q154" s="50">
        <f t="shared" si="27"/>
        <v>28110.1</v>
      </c>
    </row>
    <row r="155" spans="1:17" s="5" customFormat="1" ht="16.5" customHeight="1" x14ac:dyDescent="0.2">
      <c r="A155" s="24">
        <v>126</v>
      </c>
      <c r="B155" s="29" t="s">
        <v>319</v>
      </c>
      <c r="C155" s="29" t="s">
        <v>42</v>
      </c>
      <c r="D155" s="29" t="s">
        <v>209</v>
      </c>
      <c r="E155" s="32" t="s">
        <v>46</v>
      </c>
      <c r="F155" s="30">
        <v>31750</v>
      </c>
      <c r="G155" s="27">
        <v>0</v>
      </c>
      <c r="H155" s="28">
        <v>911.23</v>
      </c>
      <c r="I155" s="27">
        <v>2254.25</v>
      </c>
      <c r="J155" s="27">
        <v>349.25</v>
      </c>
      <c r="K155" s="27">
        <v>965.2</v>
      </c>
      <c r="L155" s="27">
        <v>2251.08</v>
      </c>
      <c r="M155" s="27">
        <v>1865.52</v>
      </c>
      <c r="N155" s="25">
        <f t="shared" si="24"/>
        <v>8596.5300000000007</v>
      </c>
      <c r="O155" s="15">
        <f t="shared" si="26"/>
        <v>3741.95</v>
      </c>
      <c r="P155" s="25">
        <f t="shared" si="25"/>
        <v>4854.58</v>
      </c>
      <c r="Q155" s="50">
        <f t="shared" si="27"/>
        <v>28008.05</v>
      </c>
    </row>
    <row r="156" spans="1:17" s="5" customFormat="1" ht="16.5" customHeight="1" x14ac:dyDescent="0.2">
      <c r="A156" s="24">
        <v>127</v>
      </c>
      <c r="B156" s="29" t="s">
        <v>320</v>
      </c>
      <c r="C156" s="29" t="s">
        <v>42</v>
      </c>
      <c r="D156" s="29" t="s">
        <v>312</v>
      </c>
      <c r="E156" s="32" t="s">
        <v>46</v>
      </c>
      <c r="F156" s="30">
        <v>45824.06</v>
      </c>
      <c r="G156" s="27">
        <v>984.8</v>
      </c>
      <c r="H156" s="28">
        <v>1315.15</v>
      </c>
      <c r="I156" s="27">
        <v>3253.51</v>
      </c>
      <c r="J156" s="27">
        <v>490.03</v>
      </c>
      <c r="K156" s="27">
        <v>1393.05</v>
      </c>
      <c r="L156" s="27">
        <v>3248.93</v>
      </c>
      <c r="M156" s="27">
        <v>1865.52</v>
      </c>
      <c r="N156" s="25">
        <f t="shared" si="24"/>
        <v>11566.19</v>
      </c>
      <c r="O156" s="15">
        <f t="shared" si="26"/>
        <v>5558.52</v>
      </c>
      <c r="P156" s="25">
        <f t="shared" si="25"/>
        <v>6992.4699999999993</v>
      </c>
      <c r="Q156" s="50">
        <f t="shared" si="27"/>
        <v>40265.539999999994</v>
      </c>
    </row>
    <row r="157" spans="1:17" s="5" customFormat="1" ht="16.5" customHeight="1" x14ac:dyDescent="0.2">
      <c r="A157" s="36">
        <v>128</v>
      </c>
      <c r="B157" s="29" t="s">
        <v>321</v>
      </c>
      <c r="C157" s="29" t="s">
        <v>42</v>
      </c>
      <c r="D157" s="29" t="s">
        <v>322</v>
      </c>
      <c r="E157" s="32" t="s">
        <v>46</v>
      </c>
      <c r="F157" s="30">
        <v>59600</v>
      </c>
      <c r="G157" s="27">
        <v>3038.3</v>
      </c>
      <c r="H157" s="28">
        <v>1710.52</v>
      </c>
      <c r="I157" s="27">
        <v>4231.6000000000004</v>
      </c>
      <c r="J157" s="27">
        <v>490.03</v>
      </c>
      <c r="K157" s="27">
        <v>1811.84</v>
      </c>
      <c r="L157" s="27">
        <v>4225.6400000000003</v>
      </c>
      <c r="M157" s="27">
        <v>1865.52</v>
      </c>
      <c r="N157" s="25">
        <f t="shared" si="24"/>
        <v>14335.150000000001</v>
      </c>
      <c r="O157" s="15">
        <f t="shared" si="26"/>
        <v>8426.18</v>
      </c>
      <c r="P157" s="25">
        <f t="shared" si="25"/>
        <v>8947.27</v>
      </c>
      <c r="Q157" s="50">
        <f t="shared" si="27"/>
        <v>51173.82</v>
      </c>
    </row>
    <row r="158" spans="1:17" s="5" customFormat="1" ht="16.5" customHeight="1" x14ac:dyDescent="0.2">
      <c r="A158" s="24">
        <v>129</v>
      </c>
      <c r="B158" s="29" t="s">
        <v>323</v>
      </c>
      <c r="C158" s="29" t="s">
        <v>42</v>
      </c>
      <c r="D158" s="29" t="s">
        <v>304</v>
      </c>
      <c r="E158" s="32" t="s">
        <v>46</v>
      </c>
      <c r="F158" s="30">
        <v>47262.5</v>
      </c>
      <c r="G158" s="27">
        <v>1327.73</v>
      </c>
      <c r="H158" s="28">
        <v>1356.43</v>
      </c>
      <c r="I158" s="27">
        <v>3355.64</v>
      </c>
      <c r="J158" s="27">
        <v>490.03</v>
      </c>
      <c r="K158" s="27">
        <v>1436.78</v>
      </c>
      <c r="L158" s="27">
        <v>3350.91</v>
      </c>
      <c r="M158" s="27">
        <v>932.76</v>
      </c>
      <c r="N158" s="25">
        <f t="shared" si="24"/>
        <v>10922.55</v>
      </c>
      <c r="O158" s="15">
        <f t="shared" si="26"/>
        <v>5053.7</v>
      </c>
      <c r="P158" s="25">
        <f t="shared" si="25"/>
        <v>7196.58</v>
      </c>
      <c r="Q158" s="50">
        <f t="shared" si="27"/>
        <v>42208.800000000003</v>
      </c>
    </row>
    <row r="159" spans="1:17" s="5" customFormat="1" ht="16.5" customHeight="1" x14ac:dyDescent="0.2">
      <c r="A159" s="24">
        <v>130</v>
      </c>
      <c r="B159" s="29" t="s">
        <v>324</v>
      </c>
      <c r="C159" s="29" t="s">
        <v>42</v>
      </c>
      <c r="D159" s="29" t="s">
        <v>211</v>
      </c>
      <c r="E159" s="32" t="s">
        <v>46</v>
      </c>
      <c r="F159" s="30">
        <v>24000</v>
      </c>
      <c r="G159" s="27">
        <v>0</v>
      </c>
      <c r="H159" s="28">
        <v>688.8</v>
      </c>
      <c r="I159" s="27">
        <v>1704</v>
      </c>
      <c r="J159" s="27">
        <v>264</v>
      </c>
      <c r="K159" s="27">
        <v>729.6</v>
      </c>
      <c r="L159" s="27">
        <v>1701.6</v>
      </c>
      <c r="M159" s="27">
        <v>0</v>
      </c>
      <c r="N159" s="25">
        <f t="shared" si="24"/>
        <v>5088</v>
      </c>
      <c r="O159" s="15">
        <f t="shared" si="26"/>
        <v>1418.4</v>
      </c>
      <c r="P159" s="25">
        <f t="shared" si="25"/>
        <v>3669.6</v>
      </c>
      <c r="Q159" s="50">
        <f t="shared" si="27"/>
        <v>22581.599999999999</v>
      </c>
    </row>
    <row r="160" spans="1:17" s="5" customFormat="1" ht="16.5" customHeight="1" x14ac:dyDescent="0.2">
      <c r="A160" s="36">
        <v>131</v>
      </c>
      <c r="B160" s="29" t="s">
        <v>325</v>
      </c>
      <c r="C160" s="29" t="s">
        <v>42</v>
      </c>
      <c r="D160" s="29" t="s">
        <v>312</v>
      </c>
      <c r="E160" s="32" t="s">
        <v>46</v>
      </c>
      <c r="F160" s="30">
        <v>40603.629999999997</v>
      </c>
      <c r="G160" s="27">
        <v>248.02</v>
      </c>
      <c r="H160" s="28">
        <v>1165.32</v>
      </c>
      <c r="I160" s="27">
        <v>2882.86</v>
      </c>
      <c r="J160" s="27">
        <v>446.64</v>
      </c>
      <c r="K160" s="27">
        <v>1234.3499999999999</v>
      </c>
      <c r="L160" s="27">
        <v>2878.8</v>
      </c>
      <c r="M160" s="27">
        <v>1865.52</v>
      </c>
      <c r="N160" s="25">
        <f t="shared" si="24"/>
        <v>10473.490000000002</v>
      </c>
      <c r="O160" s="15">
        <f t="shared" si="26"/>
        <v>4513.2099999999991</v>
      </c>
      <c r="P160" s="25">
        <f t="shared" si="25"/>
        <v>6208.3</v>
      </c>
      <c r="Q160" s="50">
        <f t="shared" si="27"/>
        <v>36090.42</v>
      </c>
    </row>
    <row r="161" spans="1:17" s="5" customFormat="1" ht="16.5" customHeight="1" x14ac:dyDescent="0.2">
      <c r="A161" s="24">
        <v>132</v>
      </c>
      <c r="B161" s="29" t="s">
        <v>326</v>
      </c>
      <c r="C161" s="29" t="s">
        <v>42</v>
      </c>
      <c r="D161" s="29" t="s">
        <v>209</v>
      </c>
      <c r="E161" s="32" t="s">
        <v>46</v>
      </c>
      <c r="F161" s="30">
        <v>37980.129999999997</v>
      </c>
      <c r="G161" s="27">
        <v>157.58000000000001</v>
      </c>
      <c r="H161" s="28">
        <v>1090.03</v>
      </c>
      <c r="I161" s="27">
        <v>2696.59</v>
      </c>
      <c r="J161" s="27">
        <v>417.78</v>
      </c>
      <c r="K161" s="27">
        <v>1154.5999999999999</v>
      </c>
      <c r="L161" s="27">
        <v>2692.79</v>
      </c>
      <c r="M161" s="27">
        <v>0</v>
      </c>
      <c r="N161" s="25">
        <f t="shared" si="24"/>
        <v>8051.79</v>
      </c>
      <c r="O161" s="15">
        <f t="shared" si="26"/>
        <v>2402.21</v>
      </c>
      <c r="P161" s="25">
        <f t="shared" si="25"/>
        <v>5807.16</v>
      </c>
      <c r="Q161" s="50">
        <f t="shared" si="27"/>
        <v>35577.919999999998</v>
      </c>
    </row>
    <row r="162" spans="1:17" s="5" customFormat="1" ht="16.5" customHeight="1" x14ac:dyDescent="0.2">
      <c r="A162" s="24">
        <v>133</v>
      </c>
      <c r="B162" s="29" t="s">
        <v>327</v>
      </c>
      <c r="C162" s="29" t="s">
        <v>42</v>
      </c>
      <c r="D162" s="29" t="s">
        <v>312</v>
      </c>
      <c r="E162" s="32" t="s">
        <v>46</v>
      </c>
      <c r="F162" s="30">
        <v>42140</v>
      </c>
      <c r="G162" s="27">
        <v>744.68</v>
      </c>
      <c r="H162" s="28">
        <v>1209.42</v>
      </c>
      <c r="I162" s="27">
        <v>2991.94</v>
      </c>
      <c r="J162" s="27">
        <v>463.54</v>
      </c>
      <c r="K162" s="27">
        <v>1281.06</v>
      </c>
      <c r="L162" s="27">
        <v>2987.73</v>
      </c>
      <c r="M162" s="27">
        <v>0</v>
      </c>
      <c r="N162" s="25">
        <f t="shared" si="24"/>
        <v>8933.69</v>
      </c>
      <c r="O162" s="15">
        <f t="shared" si="26"/>
        <v>3235.16</v>
      </c>
      <c r="P162" s="25">
        <f t="shared" si="25"/>
        <v>6443.21</v>
      </c>
      <c r="Q162" s="50">
        <f t="shared" si="27"/>
        <v>38904.839999999997</v>
      </c>
    </row>
    <row r="163" spans="1:17" s="5" customFormat="1" ht="16.5" customHeight="1" x14ac:dyDescent="0.2">
      <c r="A163" s="36">
        <v>134</v>
      </c>
      <c r="B163" s="38" t="s">
        <v>328</v>
      </c>
      <c r="C163" s="38" t="s">
        <v>42</v>
      </c>
      <c r="D163" s="38" t="s">
        <v>110</v>
      </c>
      <c r="E163" s="39" t="s">
        <v>46</v>
      </c>
      <c r="F163" s="40">
        <v>18000</v>
      </c>
      <c r="G163" s="41">
        <v>0</v>
      </c>
      <c r="H163" s="47">
        <v>516.6</v>
      </c>
      <c r="I163" s="41">
        <v>1278</v>
      </c>
      <c r="J163" s="41">
        <v>198</v>
      </c>
      <c r="K163" s="41">
        <v>547.20000000000005</v>
      </c>
      <c r="L163" s="41">
        <v>1276.2</v>
      </c>
      <c r="M163" s="41">
        <v>0</v>
      </c>
      <c r="N163" s="14">
        <f t="shared" si="24"/>
        <v>3816</v>
      </c>
      <c r="O163" s="51">
        <f t="shared" si="26"/>
        <v>1063.8000000000002</v>
      </c>
      <c r="P163" s="14">
        <f t="shared" si="25"/>
        <v>2752.2</v>
      </c>
      <c r="Q163" s="50">
        <f t="shared" si="27"/>
        <v>16936.2</v>
      </c>
    </row>
    <row r="164" spans="1:17" s="5" customFormat="1" ht="16.5" customHeight="1" thickBot="1" x14ac:dyDescent="0.25">
      <c r="A164" s="75" t="s">
        <v>329</v>
      </c>
      <c r="B164" s="75"/>
      <c r="C164" s="75"/>
      <c r="D164" s="75"/>
      <c r="E164" s="56"/>
      <c r="F164" s="58">
        <f t="shared" ref="F164:Q164" si="28">SUM(F130:F163)</f>
        <v>1572198.2499999998</v>
      </c>
      <c r="G164" s="58">
        <f t="shared" si="28"/>
        <v>69404.579999999987</v>
      </c>
      <c r="H164" s="62">
        <f t="shared" si="28"/>
        <v>45122.070000000007</v>
      </c>
      <c r="I164" s="58">
        <f t="shared" si="28"/>
        <v>111626.08999999997</v>
      </c>
      <c r="J164" s="58">
        <f t="shared" si="28"/>
        <v>13916.3</v>
      </c>
      <c r="K164" s="58">
        <f t="shared" si="28"/>
        <v>47794.819999999992</v>
      </c>
      <c r="L164" s="58">
        <f t="shared" si="28"/>
        <v>111468.85000000002</v>
      </c>
      <c r="M164" s="58">
        <f t="shared" si="28"/>
        <v>21453.48</v>
      </c>
      <c r="N164" s="60">
        <f t="shared" si="28"/>
        <v>351381.61</v>
      </c>
      <c r="O164" s="60">
        <f t="shared" si="28"/>
        <v>183774.94999999998</v>
      </c>
      <c r="P164" s="60">
        <f t="shared" si="28"/>
        <v>237011.23999999996</v>
      </c>
      <c r="Q164" s="61">
        <f t="shared" si="28"/>
        <v>1388423.3000000003</v>
      </c>
    </row>
    <row r="165" spans="1:17" s="5" customFormat="1" ht="22.5" customHeight="1" thickBot="1" x14ac:dyDescent="0.25">
      <c r="A165" s="72" t="s">
        <v>43</v>
      </c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4"/>
    </row>
    <row r="166" spans="1:17" s="5" customFormat="1" ht="16.5" customHeight="1" x14ac:dyDescent="0.2">
      <c r="A166" s="46">
        <v>135</v>
      </c>
      <c r="B166" s="42" t="s">
        <v>237</v>
      </c>
      <c r="C166" s="42" t="s">
        <v>43</v>
      </c>
      <c r="D166" s="42" t="s">
        <v>238</v>
      </c>
      <c r="E166" s="43" t="s">
        <v>46</v>
      </c>
      <c r="F166" s="44">
        <v>261224</v>
      </c>
      <c r="G166" s="45">
        <v>50977.919999999998</v>
      </c>
      <c r="H166" s="48">
        <v>6392.64</v>
      </c>
      <c r="I166" s="45">
        <v>15814.54</v>
      </c>
      <c r="J166" s="45">
        <v>490.03</v>
      </c>
      <c r="K166" s="45">
        <v>3385.65</v>
      </c>
      <c r="L166" s="45">
        <v>7896.13</v>
      </c>
      <c r="M166" s="45">
        <v>1865.52</v>
      </c>
      <c r="N166" s="15">
        <f t="shared" ref="N166:N193" si="29">SUM(H166:M166)</f>
        <v>35844.509999999995</v>
      </c>
      <c r="O166" s="15">
        <f>G166+H166+K166+M166</f>
        <v>62621.729999999996</v>
      </c>
      <c r="P166" s="15">
        <f t="shared" ref="P166:P193" si="30">+I166+J166+L166</f>
        <v>24200.7</v>
      </c>
      <c r="Q166" s="50">
        <f t="shared" si="27"/>
        <v>198602.27000000002</v>
      </c>
    </row>
    <row r="167" spans="1:17" s="5" customFormat="1" ht="16.5" customHeight="1" x14ac:dyDescent="0.2">
      <c r="A167" s="24">
        <v>136</v>
      </c>
      <c r="B167" s="29" t="s">
        <v>239</v>
      </c>
      <c r="C167" s="29" t="s">
        <v>43</v>
      </c>
      <c r="D167" s="29" t="s">
        <v>240</v>
      </c>
      <c r="E167" s="32" t="s">
        <v>46</v>
      </c>
      <c r="F167" s="30">
        <v>130000</v>
      </c>
      <c r="G167" s="27">
        <v>19303.71</v>
      </c>
      <c r="H167" s="28">
        <v>3731</v>
      </c>
      <c r="I167" s="27">
        <v>9230</v>
      </c>
      <c r="J167" s="27">
        <v>490.03</v>
      </c>
      <c r="K167" s="27">
        <v>3385.65</v>
      </c>
      <c r="L167" s="27">
        <v>7896.13</v>
      </c>
      <c r="M167" s="27">
        <v>0</v>
      </c>
      <c r="N167" s="25">
        <f t="shared" si="29"/>
        <v>24732.81</v>
      </c>
      <c r="O167" s="15">
        <f t="shared" ref="O167:O193" si="31">G167+H167+K167+M167</f>
        <v>26420.36</v>
      </c>
      <c r="P167" s="25">
        <f t="shared" si="30"/>
        <v>17616.16</v>
      </c>
      <c r="Q167" s="50">
        <f t="shared" si="27"/>
        <v>103579.64</v>
      </c>
    </row>
    <row r="168" spans="1:17" s="5" customFormat="1" ht="16.5" customHeight="1" x14ac:dyDescent="0.2">
      <c r="A168" s="24">
        <v>137</v>
      </c>
      <c r="B168" s="29" t="s">
        <v>241</v>
      </c>
      <c r="C168" s="29" t="s">
        <v>43</v>
      </c>
      <c r="D168" s="29" t="s">
        <v>242</v>
      </c>
      <c r="E168" s="32" t="s">
        <v>46</v>
      </c>
      <c r="F168" s="30">
        <v>130000</v>
      </c>
      <c r="G168" s="27">
        <v>19303.71</v>
      </c>
      <c r="H168" s="28">
        <v>3731</v>
      </c>
      <c r="I168" s="27">
        <v>9230</v>
      </c>
      <c r="J168" s="27">
        <v>490.03</v>
      </c>
      <c r="K168" s="27">
        <v>3385.65</v>
      </c>
      <c r="L168" s="27">
        <v>7896.13</v>
      </c>
      <c r="M168" s="27">
        <v>0</v>
      </c>
      <c r="N168" s="25">
        <f t="shared" si="29"/>
        <v>24732.81</v>
      </c>
      <c r="O168" s="15">
        <f t="shared" si="31"/>
        <v>26420.36</v>
      </c>
      <c r="P168" s="25">
        <f t="shared" si="30"/>
        <v>17616.16</v>
      </c>
      <c r="Q168" s="50">
        <f t="shared" si="27"/>
        <v>103579.64</v>
      </c>
    </row>
    <row r="169" spans="1:17" s="5" customFormat="1" ht="16.5" customHeight="1" x14ac:dyDescent="0.2">
      <c r="A169" s="46">
        <v>138</v>
      </c>
      <c r="B169" s="29" t="s">
        <v>243</v>
      </c>
      <c r="C169" s="29" t="s">
        <v>43</v>
      </c>
      <c r="D169" s="29" t="s">
        <v>244</v>
      </c>
      <c r="E169" s="32" t="s">
        <v>46</v>
      </c>
      <c r="F169" s="30">
        <v>130000</v>
      </c>
      <c r="G169" s="27">
        <v>19070.52</v>
      </c>
      <c r="H169" s="28">
        <v>3731</v>
      </c>
      <c r="I169" s="27">
        <v>9230</v>
      </c>
      <c r="J169" s="27">
        <v>490.03</v>
      </c>
      <c r="K169" s="27">
        <v>3385.65</v>
      </c>
      <c r="L169" s="27">
        <v>7896.13</v>
      </c>
      <c r="M169" s="27">
        <v>932.76</v>
      </c>
      <c r="N169" s="25">
        <f t="shared" si="29"/>
        <v>25665.57</v>
      </c>
      <c r="O169" s="15">
        <f t="shared" si="31"/>
        <v>27119.93</v>
      </c>
      <c r="P169" s="25">
        <f t="shared" si="30"/>
        <v>17616.16</v>
      </c>
      <c r="Q169" s="50">
        <f t="shared" si="27"/>
        <v>102880.07</v>
      </c>
    </row>
    <row r="170" spans="1:17" s="5" customFormat="1" ht="16.5" customHeight="1" x14ac:dyDescent="0.2">
      <c r="A170" s="24">
        <v>139</v>
      </c>
      <c r="B170" s="29" t="s">
        <v>245</v>
      </c>
      <c r="C170" s="29" t="s">
        <v>43</v>
      </c>
      <c r="D170" s="29" t="s">
        <v>246</v>
      </c>
      <c r="E170" s="32" t="s">
        <v>46</v>
      </c>
      <c r="F170" s="30">
        <v>130000</v>
      </c>
      <c r="G170" s="27">
        <v>19303.71</v>
      </c>
      <c r="H170" s="28">
        <v>3731</v>
      </c>
      <c r="I170" s="27">
        <v>9230</v>
      </c>
      <c r="J170" s="27">
        <v>490.03</v>
      </c>
      <c r="K170" s="27">
        <v>3385.65</v>
      </c>
      <c r="L170" s="27">
        <v>7896.13</v>
      </c>
      <c r="M170" s="27">
        <v>0</v>
      </c>
      <c r="N170" s="25">
        <f t="shared" si="29"/>
        <v>24732.81</v>
      </c>
      <c r="O170" s="15">
        <f t="shared" si="31"/>
        <v>26420.36</v>
      </c>
      <c r="P170" s="25">
        <f t="shared" si="30"/>
        <v>17616.16</v>
      </c>
      <c r="Q170" s="50">
        <f t="shared" si="27"/>
        <v>103579.64</v>
      </c>
    </row>
    <row r="171" spans="1:17" s="5" customFormat="1" ht="16.5" customHeight="1" x14ac:dyDescent="0.2">
      <c r="A171" s="24">
        <v>140</v>
      </c>
      <c r="B171" s="29" t="s">
        <v>247</v>
      </c>
      <c r="C171" s="29" t="s">
        <v>43</v>
      </c>
      <c r="D171" s="29" t="s">
        <v>248</v>
      </c>
      <c r="E171" s="32" t="s">
        <v>46</v>
      </c>
      <c r="F171" s="30">
        <v>29000</v>
      </c>
      <c r="G171" s="27">
        <v>0</v>
      </c>
      <c r="H171" s="28">
        <v>832.3</v>
      </c>
      <c r="I171" s="27">
        <v>2059</v>
      </c>
      <c r="J171" s="27">
        <v>319</v>
      </c>
      <c r="K171" s="27">
        <v>881.6</v>
      </c>
      <c r="L171" s="27">
        <v>2056.1</v>
      </c>
      <c r="M171" s="27">
        <v>0</v>
      </c>
      <c r="N171" s="25">
        <f t="shared" si="29"/>
        <v>6148</v>
      </c>
      <c r="O171" s="15">
        <f t="shared" si="31"/>
        <v>1713.9</v>
      </c>
      <c r="P171" s="25">
        <f t="shared" si="30"/>
        <v>4434.1000000000004</v>
      </c>
      <c r="Q171" s="50">
        <f t="shared" si="27"/>
        <v>27286.1</v>
      </c>
    </row>
    <row r="172" spans="1:17" s="5" customFormat="1" ht="16.5" customHeight="1" x14ac:dyDescent="0.2">
      <c r="A172" s="46">
        <v>141</v>
      </c>
      <c r="B172" s="29" t="s">
        <v>249</v>
      </c>
      <c r="C172" s="29" t="s">
        <v>43</v>
      </c>
      <c r="D172" s="29" t="s">
        <v>250</v>
      </c>
      <c r="E172" s="32" t="s">
        <v>46</v>
      </c>
      <c r="F172" s="30">
        <v>65835</v>
      </c>
      <c r="G172" s="27">
        <v>4584.71</v>
      </c>
      <c r="H172" s="28">
        <v>1889.46</v>
      </c>
      <c r="I172" s="27">
        <v>4674.29</v>
      </c>
      <c r="J172" s="27">
        <v>490.03</v>
      </c>
      <c r="K172" s="27">
        <v>2001.38</v>
      </c>
      <c r="L172" s="27">
        <v>4667.7</v>
      </c>
      <c r="M172" s="27">
        <v>0</v>
      </c>
      <c r="N172" s="25">
        <f t="shared" si="29"/>
        <v>13722.86</v>
      </c>
      <c r="O172" s="15">
        <f t="shared" si="31"/>
        <v>8475.5499999999993</v>
      </c>
      <c r="P172" s="25">
        <f t="shared" si="30"/>
        <v>9832.02</v>
      </c>
      <c r="Q172" s="50">
        <f t="shared" si="27"/>
        <v>57359.45</v>
      </c>
    </row>
    <row r="173" spans="1:17" s="5" customFormat="1" ht="16.5" customHeight="1" x14ac:dyDescent="0.2">
      <c r="A173" s="24">
        <v>142</v>
      </c>
      <c r="B173" s="29" t="s">
        <v>251</v>
      </c>
      <c r="C173" s="29" t="s">
        <v>43</v>
      </c>
      <c r="D173" s="29" t="s">
        <v>252</v>
      </c>
      <c r="E173" s="32" t="s">
        <v>46</v>
      </c>
      <c r="F173" s="30">
        <v>44017.26</v>
      </c>
      <c r="G173" s="27">
        <v>1009.63</v>
      </c>
      <c r="H173" s="28">
        <v>1263.3</v>
      </c>
      <c r="I173" s="27">
        <v>3125.23</v>
      </c>
      <c r="J173" s="27">
        <v>484.19</v>
      </c>
      <c r="K173" s="27">
        <v>1338.12</v>
      </c>
      <c r="L173" s="27">
        <v>3120.82</v>
      </c>
      <c r="M173" s="27">
        <v>0</v>
      </c>
      <c r="N173" s="25">
        <f t="shared" si="29"/>
        <v>9331.66</v>
      </c>
      <c r="O173" s="15">
        <f t="shared" si="31"/>
        <v>3611.0499999999997</v>
      </c>
      <c r="P173" s="25">
        <f t="shared" si="30"/>
        <v>6730.24</v>
      </c>
      <c r="Q173" s="50">
        <f t="shared" si="27"/>
        <v>40406.21</v>
      </c>
    </row>
    <row r="174" spans="1:17" s="5" customFormat="1" ht="16.5" customHeight="1" x14ac:dyDescent="0.2">
      <c r="A174" s="24">
        <v>143</v>
      </c>
      <c r="B174" s="29" t="s">
        <v>253</v>
      </c>
      <c r="C174" s="29" t="s">
        <v>43</v>
      </c>
      <c r="D174" s="29" t="s">
        <v>254</v>
      </c>
      <c r="E174" s="32" t="s">
        <v>46</v>
      </c>
      <c r="F174" s="30">
        <v>20000</v>
      </c>
      <c r="G174" s="27">
        <v>0</v>
      </c>
      <c r="H174" s="28">
        <v>574</v>
      </c>
      <c r="I174" s="27">
        <v>1420</v>
      </c>
      <c r="J174" s="27">
        <v>220</v>
      </c>
      <c r="K174" s="27">
        <v>608</v>
      </c>
      <c r="L174" s="27">
        <v>1418</v>
      </c>
      <c r="M174" s="27">
        <v>0</v>
      </c>
      <c r="N174" s="25">
        <f t="shared" si="29"/>
        <v>4240</v>
      </c>
      <c r="O174" s="15">
        <f t="shared" si="31"/>
        <v>1182</v>
      </c>
      <c r="P174" s="25">
        <f t="shared" si="30"/>
        <v>3058</v>
      </c>
      <c r="Q174" s="50">
        <f t="shared" si="27"/>
        <v>18818</v>
      </c>
    </row>
    <row r="175" spans="1:17" s="5" customFormat="1" ht="16.5" customHeight="1" x14ac:dyDescent="0.2">
      <c r="A175" s="46">
        <v>144</v>
      </c>
      <c r="B175" s="29" t="s">
        <v>255</v>
      </c>
      <c r="C175" s="29" t="s">
        <v>43</v>
      </c>
      <c r="D175" s="29" t="s">
        <v>256</v>
      </c>
      <c r="E175" s="32" t="s">
        <v>59</v>
      </c>
      <c r="F175" s="30">
        <v>52625.78</v>
      </c>
      <c r="G175" s="27">
        <v>2224.59</v>
      </c>
      <c r="H175" s="28">
        <v>1510.36</v>
      </c>
      <c r="I175" s="27">
        <v>3736.43</v>
      </c>
      <c r="J175" s="27">
        <v>490.03</v>
      </c>
      <c r="K175" s="27">
        <v>1599.82</v>
      </c>
      <c r="L175" s="27">
        <v>3731.17</v>
      </c>
      <c r="M175" s="27">
        <v>0</v>
      </c>
      <c r="N175" s="25">
        <f t="shared" si="29"/>
        <v>11067.81</v>
      </c>
      <c r="O175" s="15">
        <f t="shared" si="31"/>
        <v>5334.7699999999995</v>
      </c>
      <c r="P175" s="25">
        <f t="shared" si="30"/>
        <v>7957.63</v>
      </c>
      <c r="Q175" s="50">
        <f t="shared" si="27"/>
        <v>47291.01</v>
      </c>
    </row>
    <row r="176" spans="1:17" s="5" customFormat="1" ht="16.5" customHeight="1" x14ac:dyDescent="0.2">
      <c r="A176" s="24">
        <v>145</v>
      </c>
      <c r="B176" s="29" t="s">
        <v>257</v>
      </c>
      <c r="C176" s="29" t="s">
        <v>43</v>
      </c>
      <c r="D176" s="29" t="s">
        <v>258</v>
      </c>
      <c r="E176" s="32" t="s">
        <v>59</v>
      </c>
      <c r="F176" s="30">
        <v>55000</v>
      </c>
      <c r="G176" s="27">
        <v>2559.6799999999998</v>
      </c>
      <c r="H176" s="28">
        <v>1578.5</v>
      </c>
      <c r="I176" s="27">
        <v>3905</v>
      </c>
      <c r="J176" s="27">
        <v>490.03</v>
      </c>
      <c r="K176" s="27">
        <v>1672</v>
      </c>
      <c r="L176" s="27">
        <v>3899.5</v>
      </c>
      <c r="M176" s="27">
        <v>0</v>
      </c>
      <c r="N176" s="25">
        <f t="shared" si="29"/>
        <v>11545.029999999999</v>
      </c>
      <c r="O176" s="15">
        <f t="shared" si="31"/>
        <v>5810.18</v>
      </c>
      <c r="P176" s="25">
        <f t="shared" si="30"/>
        <v>8294.5299999999988</v>
      </c>
      <c r="Q176" s="50">
        <f t="shared" si="27"/>
        <v>49189.82</v>
      </c>
    </row>
    <row r="177" spans="1:17" s="5" customFormat="1" ht="16.5" customHeight="1" x14ac:dyDescent="0.2">
      <c r="A177" s="24">
        <v>146</v>
      </c>
      <c r="B177" s="29" t="s">
        <v>259</v>
      </c>
      <c r="C177" s="29" t="s">
        <v>43</v>
      </c>
      <c r="D177" s="29" t="s">
        <v>260</v>
      </c>
      <c r="E177" s="32" t="s">
        <v>46</v>
      </c>
      <c r="F177" s="30">
        <v>80000</v>
      </c>
      <c r="G177" s="27">
        <v>7400.87</v>
      </c>
      <c r="H177" s="28">
        <v>2296</v>
      </c>
      <c r="I177" s="27">
        <v>5680</v>
      </c>
      <c r="J177" s="27">
        <v>490.03</v>
      </c>
      <c r="K177" s="27">
        <v>2432</v>
      </c>
      <c r="L177" s="27">
        <v>5672</v>
      </c>
      <c r="M177" s="27">
        <v>0</v>
      </c>
      <c r="N177" s="25">
        <f t="shared" si="29"/>
        <v>16570.03</v>
      </c>
      <c r="O177" s="15">
        <f t="shared" si="31"/>
        <v>12128.869999999999</v>
      </c>
      <c r="P177" s="25">
        <f t="shared" si="30"/>
        <v>11842.029999999999</v>
      </c>
      <c r="Q177" s="50">
        <f t="shared" si="27"/>
        <v>67871.13</v>
      </c>
    </row>
    <row r="178" spans="1:17" s="5" customFormat="1" ht="16.5" customHeight="1" x14ac:dyDescent="0.2">
      <c r="A178" s="46">
        <v>147</v>
      </c>
      <c r="B178" s="29" t="s">
        <v>261</v>
      </c>
      <c r="C178" s="29" t="s">
        <v>43</v>
      </c>
      <c r="D178" s="29" t="s">
        <v>262</v>
      </c>
      <c r="E178" s="32" t="s">
        <v>46</v>
      </c>
      <c r="F178" s="30">
        <v>85000</v>
      </c>
      <c r="G178" s="27">
        <v>8576.99</v>
      </c>
      <c r="H178" s="28">
        <v>2439.5</v>
      </c>
      <c r="I178" s="27">
        <v>6035</v>
      </c>
      <c r="J178" s="27">
        <v>490.03</v>
      </c>
      <c r="K178" s="27">
        <v>2584</v>
      </c>
      <c r="L178" s="27">
        <v>6026.5</v>
      </c>
      <c r="M178" s="27">
        <v>0</v>
      </c>
      <c r="N178" s="25">
        <f t="shared" si="29"/>
        <v>17575.03</v>
      </c>
      <c r="O178" s="15">
        <f t="shared" si="31"/>
        <v>13600.49</v>
      </c>
      <c r="P178" s="25">
        <f t="shared" si="30"/>
        <v>12551.529999999999</v>
      </c>
      <c r="Q178" s="50">
        <f t="shared" si="27"/>
        <v>71399.509999999995</v>
      </c>
    </row>
    <row r="179" spans="1:17" s="5" customFormat="1" ht="16.5" customHeight="1" x14ac:dyDescent="0.2">
      <c r="A179" s="24">
        <v>148</v>
      </c>
      <c r="B179" s="29" t="s">
        <v>263</v>
      </c>
      <c r="C179" s="29" t="s">
        <v>43</v>
      </c>
      <c r="D179" s="29" t="s">
        <v>264</v>
      </c>
      <c r="E179" s="32" t="s">
        <v>46</v>
      </c>
      <c r="F179" s="30">
        <v>29000</v>
      </c>
      <c r="G179" s="27">
        <v>0</v>
      </c>
      <c r="H179" s="28">
        <v>832.3</v>
      </c>
      <c r="I179" s="27">
        <v>2059</v>
      </c>
      <c r="J179" s="27">
        <v>319</v>
      </c>
      <c r="K179" s="27">
        <v>881.6</v>
      </c>
      <c r="L179" s="27">
        <v>2056.1</v>
      </c>
      <c r="M179" s="27">
        <v>0</v>
      </c>
      <c r="N179" s="25">
        <f t="shared" si="29"/>
        <v>6148</v>
      </c>
      <c r="O179" s="15">
        <f t="shared" si="31"/>
        <v>1713.9</v>
      </c>
      <c r="P179" s="25">
        <f t="shared" si="30"/>
        <v>4434.1000000000004</v>
      </c>
      <c r="Q179" s="50">
        <f t="shared" si="27"/>
        <v>27286.1</v>
      </c>
    </row>
    <row r="180" spans="1:17" s="5" customFormat="1" ht="16.5" customHeight="1" x14ac:dyDescent="0.2">
      <c r="A180" s="24">
        <v>149</v>
      </c>
      <c r="B180" s="29" t="s">
        <v>265</v>
      </c>
      <c r="C180" s="29" t="s">
        <v>43</v>
      </c>
      <c r="D180" s="29" t="s">
        <v>266</v>
      </c>
      <c r="E180" s="32" t="s">
        <v>46</v>
      </c>
      <c r="F180" s="30">
        <v>120000</v>
      </c>
      <c r="G180" s="27">
        <v>16875.46</v>
      </c>
      <c r="H180" s="28">
        <v>3444</v>
      </c>
      <c r="I180" s="27">
        <v>8520</v>
      </c>
      <c r="J180" s="27">
        <v>490.03</v>
      </c>
      <c r="K180" s="27">
        <v>3385.65</v>
      </c>
      <c r="L180" s="27">
        <v>7896.13</v>
      </c>
      <c r="M180" s="27">
        <v>0</v>
      </c>
      <c r="N180" s="25">
        <f t="shared" si="29"/>
        <v>23735.81</v>
      </c>
      <c r="O180" s="15">
        <f t="shared" si="31"/>
        <v>23705.11</v>
      </c>
      <c r="P180" s="25">
        <f t="shared" si="30"/>
        <v>16906.16</v>
      </c>
      <c r="Q180" s="50">
        <f t="shared" si="27"/>
        <v>96294.89</v>
      </c>
    </row>
    <row r="181" spans="1:17" s="5" customFormat="1" ht="16.5" customHeight="1" x14ac:dyDescent="0.2">
      <c r="A181" s="46">
        <v>150</v>
      </c>
      <c r="B181" s="29" t="s">
        <v>267</v>
      </c>
      <c r="C181" s="29" t="s">
        <v>43</v>
      </c>
      <c r="D181" s="29" t="s">
        <v>268</v>
      </c>
      <c r="E181" s="32" t="s">
        <v>59</v>
      </c>
      <c r="F181" s="30">
        <v>90000</v>
      </c>
      <c r="G181" s="27">
        <v>9753.1200000000008</v>
      </c>
      <c r="H181" s="28">
        <v>2583</v>
      </c>
      <c r="I181" s="27">
        <v>6390</v>
      </c>
      <c r="J181" s="27">
        <v>490.03</v>
      </c>
      <c r="K181" s="27">
        <v>2736</v>
      </c>
      <c r="L181" s="27">
        <v>6381</v>
      </c>
      <c r="M181" s="27">
        <v>0</v>
      </c>
      <c r="N181" s="25">
        <f t="shared" si="29"/>
        <v>18580.03</v>
      </c>
      <c r="O181" s="15">
        <f t="shared" si="31"/>
        <v>15072.12</v>
      </c>
      <c r="P181" s="25">
        <f t="shared" si="30"/>
        <v>13261.029999999999</v>
      </c>
      <c r="Q181" s="50">
        <f t="shared" si="27"/>
        <v>74927.88</v>
      </c>
    </row>
    <row r="182" spans="1:17" s="5" customFormat="1" ht="16.5" customHeight="1" x14ac:dyDescent="0.2">
      <c r="A182" s="24">
        <v>151</v>
      </c>
      <c r="B182" s="29" t="s">
        <v>269</v>
      </c>
      <c r="C182" s="29" t="s">
        <v>43</v>
      </c>
      <c r="D182" s="29" t="s">
        <v>270</v>
      </c>
      <c r="E182" s="32" t="s">
        <v>46</v>
      </c>
      <c r="F182" s="30">
        <v>70000</v>
      </c>
      <c r="G182" s="27">
        <v>5181.92</v>
      </c>
      <c r="H182" s="28">
        <v>2009</v>
      </c>
      <c r="I182" s="27">
        <v>4970</v>
      </c>
      <c r="J182" s="27">
        <v>490.03</v>
      </c>
      <c r="K182" s="27">
        <v>2128</v>
      </c>
      <c r="L182" s="27">
        <v>4963</v>
      </c>
      <c r="M182" s="27">
        <v>932.76</v>
      </c>
      <c r="N182" s="25">
        <f t="shared" si="29"/>
        <v>15492.789999999999</v>
      </c>
      <c r="O182" s="15">
        <f t="shared" si="31"/>
        <v>10251.68</v>
      </c>
      <c r="P182" s="25">
        <f t="shared" si="30"/>
        <v>10423.029999999999</v>
      </c>
      <c r="Q182" s="50">
        <f t="shared" si="27"/>
        <v>59748.32</v>
      </c>
    </row>
    <row r="183" spans="1:17" s="5" customFormat="1" ht="16.5" customHeight="1" x14ac:dyDescent="0.2">
      <c r="A183" s="24">
        <v>152</v>
      </c>
      <c r="B183" s="29" t="s">
        <v>271</v>
      </c>
      <c r="C183" s="29" t="s">
        <v>43</v>
      </c>
      <c r="D183" s="29" t="s">
        <v>110</v>
      </c>
      <c r="E183" s="32" t="s">
        <v>46</v>
      </c>
      <c r="F183" s="30">
        <v>18000</v>
      </c>
      <c r="G183" s="27">
        <v>0</v>
      </c>
      <c r="H183" s="28">
        <v>516.6</v>
      </c>
      <c r="I183" s="27">
        <v>1278</v>
      </c>
      <c r="J183" s="27">
        <v>198</v>
      </c>
      <c r="K183" s="27">
        <v>547.20000000000005</v>
      </c>
      <c r="L183" s="27">
        <v>1276.2</v>
      </c>
      <c r="M183" s="27">
        <v>0</v>
      </c>
      <c r="N183" s="25">
        <f t="shared" si="29"/>
        <v>3816</v>
      </c>
      <c r="O183" s="15">
        <f t="shared" si="31"/>
        <v>1063.8000000000002</v>
      </c>
      <c r="P183" s="25">
        <f t="shared" si="30"/>
        <v>2752.2</v>
      </c>
      <c r="Q183" s="50">
        <f t="shared" si="27"/>
        <v>16936.2</v>
      </c>
    </row>
    <row r="184" spans="1:17" s="5" customFormat="1" ht="16.5" customHeight="1" x14ac:dyDescent="0.2">
      <c r="A184" s="46">
        <v>153</v>
      </c>
      <c r="B184" s="29" t="s">
        <v>272</v>
      </c>
      <c r="C184" s="29" t="s">
        <v>43</v>
      </c>
      <c r="D184" s="29" t="s">
        <v>273</v>
      </c>
      <c r="E184" s="32" t="s">
        <v>46</v>
      </c>
      <c r="F184" s="30">
        <v>90000</v>
      </c>
      <c r="G184" s="27">
        <v>9519.93</v>
      </c>
      <c r="H184" s="28">
        <v>2583</v>
      </c>
      <c r="I184" s="27">
        <v>6390</v>
      </c>
      <c r="J184" s="27">
        <v>490.03</v>
      </c>
      <c r="K184" s="27">
        <v>2736</v>
      </c>
      <c r="L184" s="27">
        <v>6381</v>
      </c>
      <c r="M184" s="27">
        <v>932.76</v>
      </c>
      <c r="N184" s="25">
        <f t="shared" si="29"/>
        <v>19512.789999999997</v>
      </c>
      <c r="O184" s="15">
        <f t="shared" si="31"/>
        <v>15771.69</v>
      </c>
      <c r="P184" s="25">
        <f t="shared" si="30"/>
        <v>13261.029999999999</v>
      </c>
      <c r="Q184" s="50">
        <f t="shared" si="27"/>
        <v>74228.31</v>
      </c>
    </row>
    <row r="185" spans="1:17" s="5" customFormat="1" ht="16.5" customHeight="1" x14ac:dyDescent="0.2">
      <c r="A185" s="24">
        <v>154</v>
      </c>
      <c r="B185" s="29" t="s">
        <v>274</v>
      </c>
      <c r="C185" s="29" t="s">
        <v>43</v>
      </c>
      <c r="D185" s="29" t="s">
        <v>264</v>
      </c>
      <c r="E185" s="32" t="s">
        <v>46</v>
      </c>
      <c r="F185" s="30">
        <v>29000</v>
      </c>
      <c r="G185" s="27">
        <v>0</v>
      </c>
      <c r="H185" s="28">
        <v>832.3</v>
      </c>
      <c r="I185" s="27">
        <v>2059</v>
      </c>
      <c r="J185" s="27">
        <v>319</v>
      </c>
      <c r="K185" s="27">
        <v>881.6</v>
      </c>
      <c r="L185" s="27">
        <v>2056.1</v>
      </c>
      <c r="M185" s="27">
        <v>932.76</v>
      </c>
      <c r="N185" s="25">
        <f t="shared" si="29"/>
        <v>7080.76</v>
      </c>
      <c r="O185" s="15">
        <f t="shared" si="31"/>
        <v>2646.66</v>
      </c>
      <c r="P185" s="25">
        <f t="shared" si="30"/>
        <v>4434.1000000000004</v>
      </c>
      <c r="Q185" s="50">
        <f t="shared" si="27"/>
        <v>26353.34</v>
      </c>
    </row>
    <row r="186" spans="1:17" s="5" customFormat="1" ht="16.5" customHeight="1" x14ac:dyDescent="0.2">
      <c r="A186" s="24">
        <v>155</v>
      </c>
      <c r="B186" s="29" t="s">
        <v>275</v>
      </c>
      <c r="C186" s="29" t="s">
        <v>43</v>
      </c>
      <c r="D186" s="29" t="s">
        <v>248</v>
      </c>
      <c r="E186" s="32" t="s">
        <v>46</v>
      </c>
      <c r="F186" s="30">
        <v>29000</v>
      </c>
      <c r="G186" s="27">
        <v>0</v>
      </c>
      <c r="H186" s="28">
        <v>832.3</v>
      </c>
      <c r="I186" s="27">
        <v>2059</v>
      </c>
      <c r="J186" s="27">
        <v>319</v>
      </c>
      <c r="K186" s="27">
        <v>881.6</v>
      </c>
      <c r="L186" s="27">
        <v>2056.1</v>
      </c>
      <c r="M186" s="27">
        <v>932.76</v>
      </c>
      <c r="N186" s="25">
        <f t="shared" si="29"/>
        <v>7080.76</v>
      </c>
      <c r="O186" s="15">
        <f t="shared" si="31"/>
        <v>2646.66</v>
      </c>
      <c r="P186" s="25">
        <f t="shared" si="30"/>
        <v>4434.1000000000004</v>
      </c>
      <c r="Q186" s="50">
        <f t="shared" si="27"/>
        <v>26353.34</v>
      </c>
    </row>
    <row r="187" spans="1:17" s="5" customFormat="1" ht="16.5" customHeight="1" x14ac:dyDescent="0.2">
      <c r="A187" s="46">
        <v>156</v>
      </c>
      <c r="B187" s="29" t="s">
        <v>276</v>
      </c>
      <c r="C187" s="29" t="s">
        <v>43</v>
      </c>
      <c r="D187" s="29" t="s">
        <v>277</v>
      </c>
      <c r="E187" s="32" t="s">
        <v>46</v>
      </c>
      <c r="F187" s="30">
        <v>33000</v>
      </c>
      <c r="G187" s="27">
        <v>0</v>
      </c>
      <c r="H187" s="28">
        <v>947.1</v>
      </c>
      <c r="I187" s="27">
        <v>2343</v>
      </c>
      <c r="J187" s="27">
        <v>363</v>
      </c>
      <c r="K187" s="27">
        <v>1003.2</v>
      </c>
      <c r="L187" s="27">
        <v>2339.6999999999998</v>
      </c>
      <c r="M187" s="27">
        <v>1865.52</v>
      </c>
      <c r="N187" s="25">
        <f t="shared" si="29"/>
        <v>8861.52</v>
      </c>
      <c r="O187" s="15">
        <f t="shared" si="31"/>
        <v>3815.82</v>
      </c>
      <c r="P187" s="25">
        <f t="shared" si="30"/>
        <v>5045.7</v>
      </c>
      <c r="Q187" s="50">
        <f t="shared" si="27"/>
        <v>29184.18</v>
      </c>
    </row>
    <row r="188" spans="1:17" s="5" customFormat="1" ht="16.5" customHeight="1" x14ac:dyDescent="0.2">
      <c r="A188" s="24">
        <v>157</v>
      </c>
      <c r="B188" s="29" t="s">
        <v>278</v>
      </c>
      <c r="C188" s="29" t="s">
        <v>43</v>
      </c>
      <c r="D188" s="29" t="s">
        <v>277</v>
      </c>
      <c r="E188" s="32" t="s">
        <v>46</v>
      </c>
      <c r="F188" s="30">
        <v>61867.5</v>
      </c>
      <c r="G188" s="27">
        <v>3465</v>
      </c>
      <c r="H188" s="28">
        <v>1775.6</v>
      </c>
      <c r="I188" s="27">
        <v>4392.59</v>
      </c>
      <c r="J188" s="27">
        <v>490.03</v>
      </c>
      <c r="K188" s="27">
        <v>1880.77</v>
      </c>
      <c r="L188" s="27">
        <v>4386.41</v>
      </c>
      <c r="M188" s="27">
        <v>1865.52</v>
      </c>
      <c r="N188" s="25">
        <f t="shared" si="29"/>
        <v>14790.92</v>
      </c>
      <c r="O188" s="15">
        <f t="shared" si="31"/>
        <v>8986.8900000000012</v>
      </c>
      <c r="P188" s="25">
        <f t="shared" si="30"/>
        <v>9269.0299999999988</v>
      </c>
      <c r="Q188" s="50">
        <f t="shared" si="27"/>
        <v>52880.61</v>
      </c>
    </row>
    <row r="189" spans="1:17" s="5" customFormat="1" ht="16.5" customHeight="1" x14ac:dyDescent="0.2">
      <c r="A189" s="24">
        <v>158</v>
      </c>
      <c r="B189" s="29" t="s">
        <v>279</v>
      </c>
      <c r="C189" s="29" t="s">
        <v>43</v>
      </c>
      <c r="D189" s="29" t="s">
        <v>280</v>
      </c>
      <c r="E189" s="32" t="s">
        <v>46</v>
      </c>
      <c r="F189" s="30">
        <v>22000</v>
      </c>
      <c r="G189" s="27">
        <v>0</v>
      </c>
      <c r="H189" s="28">
        <v>631.4</v>
      </c>
      <c r="I189" s="27">
        <v>1562</v>
      </c>
      <c r="J189" s="27">
        <v>242</v>
      </c>
      <c r="K189" s="27">
        <v>668.8</v>
      </c>
      <c r="L189" s="27">
        <v>1559.8</v>
      </c>
      <c r="M189" s="27">
        <v>0</v>
      </c>
      <c r="N189" s="25">
        <f t="shared" si="29"/>
        <v>4664</v>
      </c>
      <c r="O189" s="15">
        <f t="shared" si="31"/>
        <v>1300.1999999999998</v>
      </c>
      <c r="P189" s="25">
        <f t="shared" si="30"/>
        <v>3363.8</v>
      </c>
      <c r="Q189" s="50">
        <f t="shared" si="27"/>
        <v>20699.8</v>
      </c>
    </row>
    <row r="190" spans="1:17" s="5" customFormat="1" ht="16.5" customHeight="1" x14ac:dyDescent="0.2">
      <c r="A190" s="46">
        <v>159</v>
      </c>
      <c r="B190" s="29" t="s">
        <v>281</v>
      </c>
      <c r="C190" s="29" t="s">
        <v>43</v>
      </c>
      <c r="D190" s="29" t="s">
        <v>256</v>
      </c>
      <c r="E190" s="32" t="s">
        <v>46</v>
      </c>
      <c r="F190" s="30">
        <v>26000</v>
      </c>
      <c r="G190" s="27">
        <v>0</v>
      </c>
      <c r="H190" s="28">
        <v>746.2</v>
      </c>
      <c r="I190" s="27">
        <v>1846</v>
      </c>
      <c r="J190" s="27">
        <v>286</v>
      </c>
      <c r="K190" s="27">
        <v>790.4</v>
      </c>
      <c r="L190" s="27">
        <v>1843.4</v>
      </c>
      <c r="M190" s="27">
        <v>0</v>
      </c>
      <c r="N190" s="25">
        <f t="shared" si="29"/>
        <v>5512</v>
      </c>
      <c r="O190" s="15">
        <f t="shared" si="31"/>
        <v>1536.6</v>
      </c>
      <c r="P190" s="25">
        <f t="shared" si="30"/>
        <v>3975.4</v>
      </c>
      <c r="Q190" s="50">
        <f t="shared" si="27"/>
        <v>24463.4</v>
      </c>
    </row>
    <row r="191" spans="1:17" s="5" customFormat="1" ht="16.5" customHeight="1" x14ac:dyDescent="0.2">
      <c r="A191" s="24">
        <v>160</v>
      </c>
      <c r="B191" s="29" t="s">
        <v>282</v>
      </c>
      <c r="C191" s="29" t="s">
        <v>43</v>
      </c>
      <c r="D191" s="29" t="s">
        <v>283</v>
      </c>
      <c r="E191" s="32" t="s">
        <v>59</v>
      </c>
      <c r="F191" s="30">
        <v>56715</v>
      </c>
      <c r="G191" s="27">
        <v>2868.5</v>
      </c>
      <c r="H191" s="28">
        <v>1627.72</v>
      </c>
      <c r="I191" s="27">
        <v>4026.77</v>
      </c>
      <c r="J191" s="27">
        <v>490.03</v>
      </c>
      <c r="K191" s="27">
        <v>1724.14</v>
      </c>
      <c r="L191" s="27">
        <v>4021.09</v>
      </c>
      <c r="M191" s="27">
        <v>0</v>
      </c>
      <c r="N191" s="25">
        <f t="shared" si="29"/>
        <v>11889.75</v>
      </c>
      <c r="O191" s="15">
        <f t="shared" si="31"/>
        <v>6220.3600000000006</v>
      </c>
      <c r="P191" s="25">
        <f t="shared" si="30"/>
        <v>8537.89</v>
      </c>
      <c r="Q191" s="50">
        <f t="shared" si="27"/>
        <v>50494.64</v>
      </c>
    </row>
    <row r="192" spans="1:17" s="5" customFormat="1" ht="16.5" customHeight="1" x14ac:dyDescent="0.2">
      <c r="A192" s="24">
        <v>161</v>
      </c>
      <c r="B192" s="29" t="s">
        <v>284</v>
      </c>
      <c r="C192" s="29" t="s">
        <v>43</v>
      </c>
      <c r="D192" s="29" t="s">
        <v>285</v>
      </c>
      <c r="E192" s="32" t="s">
        <v>59</v>
      </c>
      <c r="F192" s="30">
        <v>100000</v>
      </c>
      <c r="G192" s="27">
        <v>12105.37</v>
      </c>
      <c r="H192" s="28">
        <v>2870</v>
      </c>
      <c r="I192" s="27">
        <v>7100</v>
      </c>
      <c r="J192" s="27">
        <v>490.03</v>
      </c>
      <c r="K192" s="27">
        <v>3040</v>
      </c>
      <c r="L192" s="27">
        <v>7090</v>
      </c>
      <c r="M192" s="27">
        <v>0</v>
      </c>
      <c r="N192" s="25">
        <f t="shared" si="29"/>
        <v>20590.03</v>
      </c>
      <c r="O192" s="15">
        <f t="shared" si="31"/>
        <v>18015.370000000003</v>
      </c>
      <c r="P192" s="25">
        <f t="shared" si="30"/>
        <v>14680.029999999999</v>
      </c>
      <c r="Q192" s="50">
        <f t="shared" si="27"/>
        <v>81984.63</v>
      </c>
    </row>
    <row r="193" spans="1:17" s="5" customFormat="1" ht="16.5" customHeight="1" x14ac:dyDescent="0.2">
      <c r="A193" s="46">
        <v>162</v>
      </c>
      <c r="B193" s="38" t="s">
        <v>286</v>
      </c>
      <c r="C193" s="38" t="s">
        <v>43</v>
      </c>
      <c r="D193" s="38" t="s">
        <v>287</v>
      </c>
      <c r="E193" s="39" t="s">
        <v>46</v>
      </c>
      <c r="F193" s="40">
        <v>90000</v>
      </c>
      <c r="G193" s="41">
        <v>9753.1200000000008</v>
      </c>
      <c r="H193" s="47">
        <v>2583</v>
      </c>
      <c r="I193" s="41">
        <v>6390</v>
      </c>
      <c r="J193" s="41">
        <v>490.03</v>
      </c>
      <c r="K193" s="41">
        <v>2736</v>
      </c>
      <c r="L193" s="41">
        <v>6381</v>
      </c>
      <c r="M193" s="41">
        <v>0</v>
      </c>
      <c r="N193" s="14">
        <f t="shared" si="29"/>
        <v>18580.03</v>
      </c>
      <c r="O193" s="51">
        <f t="shared" si="31"/>
        <v>15072.12</v>
      </c>
      <c r="P193" s="14">
        <f t="shared" si="30"/>
        <v>13261.029999999999</v>
      </c>
      <c r="Q193" s="50">
        <f t="shared" si="27"/>
        <v>74927.88</v>
      </c>
    </row>
    <row r="194" spans="1:17" s="5" customFormat="1" ht="16.5" customHeight="1" thickBot="1" x14ac:dyDescent="0.25">
      <c r="A194" s="75" t="s">
        <v>329</v>
      </c>
      <c r="B194" s="75"/>
      <c r="C194" s="75"/>
      <c r="D194" s="75"/>
      <c r="E194" s="56"/>
      <c r="F194" s="58">
        <f t="shared" ref="F194:Q194" si="32">SUM(F166:F193)</f>
        <v>2077284.54</v>
      </c>
      <c r="G194" s="58">
        <f t="shared" si="32"/>
        <v>223838.45999999996</v>
      </c>
      <c r="H194" s="62">
        <f t="shared" si="32"/>
        <v>58513.58</v>
      </c>
      <c r="I194" s="58">
        <f t="shared" si="32"/>
        <v>144754.85</v>
      </c>
      <c r="J194" s="58">
        <f t="shared" si="32"/>
        <v>11889.730000000001</v>
      </c>
      <c r="K194" s="58">
        <f t="shared" si="32"/>
        <v>56066.12999999999</v>
      </c>
      <c r="L194" s="58">
        <f t="shared" si="32"/>
        <v>130759.47000000002</v>
      </c>
      <c r="M194" s="58">
        <f t="shared" si="32"/>
        <v>10260.36</v>
      </c>
      <c r="N194" s="60">
        <f t="shared" si="32"/>
        <v>412244.12</v>
      </c>
      <c r="O194" s="60">
        <f t="shared" si="32"/>
        <v>348678.52999999985</v>
      </c>
      <c r="P194" s="60">
        <f t="shared" si="32"/>
        <v>287404.05000000005</v>
      </c>
      <c r="Q194" s="61">
        <f t="shared" si="32"/>
        <v>1728606.0099999998</v>
      </c>
    </row>
    <row r="195" spans="1:17" s="5" customFormat="1" ht="18.75" customHeight="1" thickBot="1" x14ac:dyDescent="0.25">
      <c r="A195" s="72" t="s">
        <v>39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4"/>
    </row>
    <row r="196" spans="1:17" s="5" customFormat="1" ht="16.5" customHeight="1" x14ac:dyDescent="0.2">
      <c r="A196" s="46">
        <v>163</v>
      </c>
      <c r="B196" s="42" t="s">
        <v>220</v>
      </c>
      <c r="C196" s="42" t="s">
        <v>221</v>
      </c>
      <c r="D196" s="42" t="s">
        <v>206</v>
      </c>
      <c r="E196" s="43" t="s">
        <v>46</v>
      </c>
      <c r="F196" s="44">
        <v>52800</v>
      </c>
      <c r="G196" s="45">
        <v>2249.1799999999998</v>
      </c>
      <c r="H196" s="48">
        <v>1515.36</v>
      </c>
      <c r="I196" s="45">
        <v>3748.8</v>
      </c>
      <c r="J196" s="45">
        <v>490.03</v>
      </c>
      <c r="K196" s="45">
        <v>1605.12</v>
      </c>
      <c r="L196" s="45">
        <v>3743.52</v>
      </c>
      <c r="M196" s="45">
        <v>0</v>
      </c>
      <c r="N196" s="15">
        <f t="shared" ref="N196:N208" si="33">SUM(H196:M196)</f>
        <v>11102.83</v>
      </c>
      <c r="O196" s="15">
        <f>G196+H196+K196+M196</f>
        <v>5369.66</v>
      </c>
      <c r="P196" s="15">
        <f t="shared" ref="P196:P208" si="34">+I196+J196+L196</f>
        <v>7982.35</v>
      </c>
      <c r="Q196" s="52">
        <f t="shared" si="27"/>
        <v>47430.34</v>
      </c>
    </row>
    <row r="197" spans="1:17" s="5" customFormat="1" ht="16.5" customHeight="1" x14ac:dyDescent="0.2">
      <c r="A197" s="24">
        <v>164</v>
      </c>
      <c r="B197" s="29" t="s">
        <v>222</v>
      </c>
      <c r="C197" s="29" t="s">
        <v>221</v>
      </c>
      <c r="D197" s="29" t="s">
        <v>91</v>
      </c>
      <c r="E197" s="32" t="s">
        <v>46</v>
      </c>
      <c r="F197" s="30">
        <v>25000</v>
      </c>
      <c r="G197" s="27">
        <v>0</v>
      </c>
      <c r="H197" s="28">
        <v>717.5</v>
      </c>
      <c r="I197" s="27">
        <v>1775</v>
      </c>
      <c r="J197" s="27">
        <v>275</v>
      </c>
      <c r="K197" s="27">
        <v>760</v>
      </c>
      <c r="L197" s="27">
        <v>1772.5</v>
      </c>
      <c r="M197" s="27">
        <v>0</v>
      </c>
      <c r="N197" s="25">
        <f t="shared" si="33"/>
        <v>5300</v>
      </c>
      <c r="O197" s="15">
        <f t="shared" ref="O197:O208" si="35">G197+H197+K197+M197</f>
        <v>1477.5</v>
      </c>
      <c r="P197" s="25">
        <f t="shared" si="34"/>
        <v>3822.5</v>
      </c>
      <c r="Q197" s="50">
        <f t="shared" si="27"/>
        <v>23522.5</v>
      </c>
    </row>
    <row r="198" spans="1:17" s="5" customFormat="1" ht="16.5" customHeight="1" x14ac:dyDescent="0.2">
      <c r="A198" s="24">
        <v>165</v>
      </c>
      <c r="B198" s="29" t="s">
        <v>223</v>
      </c>
      <c r="C198" s="29" t="s">
        <v>221</v>
      </c>
      <c r="D198" s="29" t="s">
        <v>209</v>
      </c>
      <c r="E198" s="32" t="s">
        <v>46</v>
      </c>
      <c r="F198" s="30">
        <v>33982.11</v>
      </c>
      <c r="G198" s="27">
        <v>0</v>
      </c>
      <c r="H198" s="28">
        <v>975.29</v>
      </c>
      <c r="I198" s="27">
        <v>2412.73</v>
      </c>
      <c r="J198" s="27">
        <v>373.8</v>
      </c>
      <c r="K198" s="27">
        <v>1033.06</v>
      </c>
      <c r="L198" s="27">
        <v>2409.33</v>
      </c>
      <c r="M198" s="27">
        <v>932.76</v>
      </c>
      <c r="N198" s="25">
        <f t="shared" si="33"/>
        <v>8136.97</v>
      </c>
      <c r="O198" s="15">
        <f t="shared" si="35"/>
        <v>2941.1099999999997</v>
      </c>
      <c r="P198" s="25">
        <f t="shared" si="34"/>
        <v>5195.8600000000006</v>
      </c>
      <c r="Q198" s="50">
        <f t="shared" ref="Q198:Q222" si="36">F198-O198</f>
        <v>31041</v>
      </c>
    </row>
    <row r="199" spans="1:17" s="5" customFormat="1" ht="16.5" customHeight="1" x14ac:dyDescent="0.2">
      <c r="A199" s="46">
        <v>166</v>
      </c>
      <c r="B199" s="29" t="s">
        <v>224</v>
      </c>
      <c r="C199" s="29" t="s">
        <v>221</v>
      </c>
      <c r="D199" s="29" t="s">
        <v>209</v>
      </c>
      <c r="E199" s="32" t="s">
        <v>46</v>
      </c>
      <c r="F199" s="30">
        <v>29875.75</v>
      </c>
      <c r="G199" s="27">
        <v>0</v>
      </c>
      <c r="H199" s="28">
        <v>857.43</v>
      </c>
      <c r="I199" s="27">
        <v>2121.1799999999998</v>
      </c>
      <c r="J199" s="27">
        <v>328.63</v>
      </c>
      <c r="K199" s="27">
        <v>908.22</v>
      </c>
      <c r="L199" s="27">
        <v>2118.19</v>
      </c>
      <c r="M199" s="27">
        <v>0</v>
      </c>
      <c r="N199" s="25">
        <f t="shared" si="33"/>
        <v>6333.65</v>
      </c>
      <c r="O199" s="15">
        <f t="shared" si="35"/>
        <v>1765.65</v>
      </c>
      <c r="P199" s="25">
        <f t="shared" si="34"/>
        <v>4568</v>
      </c>
      <c r="Q199" s="50">
        <f t="shared" si="36"/>
        <v>28110.1</v>
      </c>
    </row>
    <row r="200" spans="1:17" s="5" customFormat="1" ht="16.5" customHeight="1" x14ac:dyDescent="0.2">
      <c r="A200" s="24">
        <v>167</v>
      </c>
      <c r="B200" s="29" t="s">
        <v>225</v>
      </c>
      <c r="C200" s="29" t="s">
        <v>221</v>
      </c>
      <c r="D200" s="29" t="s">
        <v>226</v>
      </c>
      <c r="E200" s="32" t="s">
        <v>46</v>
      </c>
      <c r="F200" s="30">
        <v>51973.69</v>
      </c>
      <c r="G200" s="27">
        <v>2132.56</v>
      </c>
      <c r="H200" s="28">
        <v>1491.64</v>
      </c>
      <c r="I200" s="27">
        <v>3690.13</v>
      </c>
      <c r="J200" s="27">
        <v>490.03</v>
      </c>
      <c r="K200" s="27">
        <v>1580</v>
      </c>
      <c r="L200" s="27">
        <v>3684.93</v>
      </c>
      <c r="M200" s="27">
        <v>0</v>
      </c>
      <c r="N200" s="25">
        <f t="shared" si="33"/>
        <v>10936.73</v>
      </c>
      <c r="O200" s="15">
        <f t="shared" si="35"/>
        <v>5204.2</v>
      </c>
      <c r="P200" s="25">
        <f t="shared" si="34"/>
        <v>7865.09</v>
      </c>
      <c r="Q200" s="50">
        <f t="shared" si="36"/>
        <v>46769.490000000005</v>
      </c>
    </row>
    <row r="201" spans="1:17" s="5" customFormat="1" ht="16.5" customHeight="1" x14ac:dyDescent="0.2">
      <c r="A201" s="24">
        <v>168</v>
      </c>
      <c r="B201" s="29" t="s">
        <v>227</v>
      </c>
      <c r="C201" s="29" t="s">
        <v>221</v>
      </c>
      <c r="D201" s="29" t="s">
        <v>228</v>
      </c>
      <c r="E201" s="32" t="s">
        <v>46</v>
      </c>
      <c r="F201" s="30">
        <v>47775</v>
      </c>
      <c r="G201" s="27">
        <v>1400.06</v>
      </c>
      <c r="H201" s="28">
        <v>1371.14</v>
      </c>
      <c r="I201" s="27">
        <v>3392.03</v>
      </c>
      <c r="J201" s="27">
        <v>490.03</v>
      </c>
      <c r="K201" s="27">
        <v>1452.36</v>
      </c>
      <c r="L201" s="27">
        <v>3387.25</v>
      </c>
      <c r="M201" s="27">
        <v>932.76</v>
      </c>
      <c r="N201" s="25">
        <f t="shared" si="33"/>
        <v>11025.57</v>
      </c>
      <c r="O201" s="15">
        <f t="shared" si="35"/>
        <v>5156.32</v>
      </c>
      <c r="P201" s="25">
        <f t="shared" si="34"/>
        <v>7269.31</v>
      </c>
      <c r="Q201" s="50">
        <f t="shared" si="36"/>
        <v>42618.68</v>
      </c>
    </row>
    <row r="202" spans="1:17" s="5" customFormat="1" ht="16.5" customHeight="1" x14ac:dyDescent="0.2">
      <c r="A202" s="46">
        <v>169</v>
      </c>
      <c r="B202" s="29" t="s">
        <v>229</v>
      </c>
      <c r="C202" s="29" t="s">
        <v>221</v>
      </c>
      <c r="D202" s="29" t="s">
        <v>209</v>
      </c>
      <c r="E202" s="32" t="s">
        <v>46</v>
      </c>
      <c r="F202" s="30">
        <v>35350.9</v>
      </c>
      <c r="G202" s="27">
        <v>0</v>
      </c>
      <c r="H202" s="28">
        <v>1014.57</v>
      </c>
      <c r="I202" s="27">
        <v>2509.91</v>
      </c>
      <c r="J202" s="27">
        <v>388.86</v>
      </c>
      <c r="K202" s="27">
        <v>1074.67</v>
      </c>
      <c r="L202" s="27">
        <v>2506.38</v>
      </c>
      <c r="M202" s="27">
        <v>932.76</v>
      </c>
      <c r="N202" s="25">
        <f t="shared" si="33"/>
        <v>8427.15</v>
      </c>
      <c r="O202" s="15">
        <f t="shared" si="35"/>
        <v>3022</v>
      </c>
      <c r="P202" s="25">
        <f t="shared" si="34"/>
        <v>5405.15</v>
      </c>
      <c r="Q202" s="50">
        <f t="shared" si="36"/>
        <v>32328.9</v>
      </c>
    </row>
    <row r="203" spans="1:17" s="5" customFormat="1" ht="16.5" customHeight="1" x14ac:dyDescent="0.2">
      <c r="A203" s="24">
        <v>170</v>
      </c>
      <c r="B203" s="29" t="s">
        <v>230</v>
      </c>
      <c r="C203" s="29" t="s">
        <v>221</v>
      </c>
      <c r="D203" s="29" t="s">
        <v>231</v>
      </c>
      <c r="E203" s="32" t="s">
        <v>46</v>
      </c>
      <c r="F203" s="30">
        <v>40521.879999999997</v>
      </c>
      <c r="G203" s="27">
        <v>516.29999999999995</v>
      </c>
      <c r="H203" s="28">
        <v>1162.98</v>
      </c>
      <c r="I203" s="27">
        <v>2877.05</v>
      </c>
      <c r="J203" s="27">
        <v>445.74</v>
      </c>
      <c r="K203" s="27">
        <v>1231.8699999999999</v>
      </c>
      <c r="L203" s="27">
        <v>2873</v>
      </c>
      <c r="M203" s="27">
        <v>0</v>
      </c>
      <c r="N203" s="25">
        <f t="shared" si="33"/>
        <v>8590.64</v>
      </c>
      <c r="O203" s="15">
        <f t="shared" si="35"/>
        <v>2911.1499999999996</v>
      </c>
      <c r="P203" s="25">
        <f t="shared" si="34"/>
        <v>6195.79</v>
      </c>
      <c r="Q203" s="50">
        <f t="shared" si="36"/>
        <v>37610.729999999996</v>
      </c>
    </row>
    <row r="204" spans="1:17" s="5" customFormat="1" ht="16.5" customHeight="1" x14ac:dyDescent="0.2">
      <c r="A204" s="24">
        <v>171</v>
      </c>
      <c r="B204" s="29" t="s">
        <v>232</v>
      </c>
      <c r="C204" s="29" t="s">
        <v>221</v>
      </c>
      <c r="D204" s="29" t="s">
        <v>119</v>
      </c>
      <c r="E204" s="32" t="s">
        <v>113</v>
      </c>
      <c r="F204" s="30">
        <v>10200</v>
      </c>
      <c r="G204" s="27">
        <v>0</v>
      </c>
      <c r="H204" s="28">
        <v>292.74</v>
      </c>
      <c r="I204" s="27">
        <v>724.2</v>
      </c>
      <c r="J204" s="27">
        <v>112.2</v>
      </c>
      <c r="K204" s="27">
        <v>310.08</v>
      </c>
      <c r="L204" s="27">
        <v>723.18</v>
      </c>
      <c r="M204" s="27">
        <v>0</v>
      </c>
      <c r="N204" s="25">
        <f t="shared" si="33"/>
        <v>2162.4</v>
      </c>
      <c r="O204" s="15">
        <f t="shared" si="35"/>
        <v>602.81999999999994</v>
      </c>
      <c r="P204" s="25">
        <f t="shared" si="34"/>
        <v>1559.58</v>
      </c>
      <c r="Q204" s="50">
        <f t="shared" si="36"/>
        <v>9597.18</v>
      </c>
    </row>
    <row r="205" spans="1:17" s="5" customFormat="1" ht="16.5" customHeight="1" x14ac:dyDescent="0.2">
      <c r="A205" s="46">
        <v>172</v>
      </c>
      <c r="B205" s="29" t="s">
        <v>233</v>
      </c>
      <c r="C205" s="29" t="s">
        <v>221</v>
      </c>
      <c r="D205" s="29" t="s">
        <v>191</v>
      </c>
      <c r="E205" s="32" t="s">
        <v>46</v>
      </c>
      <c r="F205" s="30">
        <v>15000</v>
      </c>
      <c r="G205" s="27">
        <v>0</v>
      </c>
      <c r="H205" s="28">
        <v>430.5</v>
      </c>
      <c r="I205" s="27">
        <v>1065</v>
      </c>
      <c r="J205" s="27">
        <v>165</v>
      </c>
      <c r="K205" s="27">
        <v>456</v>
      </c>
      <c r="L205" s="27">
        <v>1063.5</v>
      </c>
      <c r="M205" s="27">
        <v>0</v>
      </c>
      <c r="N205" s="25">
        <f t="shared" si="33"/>
        <v>3180</v>
      </c>
      <c r="O205" s="15">
        <f t="shared" si="35"/>
        <v>886.5</v>
      </c>
      <c r="P205" s="25">
        <f t="shared" si="34"/>
        <v>2293.5</v>
      </c>
      <c r="Q205" s="50">
        <f t="shared" si="36"/>
        <v>14113.5</v>
      </c>
    </row>
    <row r="206" spans="1:17" s="5" customFormat="1" ht="16.5" customHeight="1" x14ac:dyDescent="0.2">
      <c r="A206" s="24">
        <v>173</v>
      </c>
      <c r="B206" s="29" t="s">
        <v>234</v>
      </c>
      <c r="C206" s="29" t="s">
        <v>221</v>
      </c>
      <c r="D206" s="29" t="s">
        <v>209</v>
      </c>
      <c r="E206" s="32" t="s">
        <v>46</v>
      </c>
      <c r="F206" s="30">
        <v>22000</v>
      </c>
      <c r="G206" s="27">
        <v>0</v>
      </c>
      <c r="H206" s="28">
        <v>631.4</v>
      </c>
      <c r="I206" s="27">
        <v>1562</v>
      </c>
      <c r="J206" s="27">
        <v>242</v>
      </c>
      <c r="K206" s="27">
        <v>668.8</v>
      </c>
      <c r="L206" s="27">
        <v>1559.8</v>
      </c>
      <c r="M206" s="27">
        <v>0</v>
      </c>
      <c r="N206" s="25">
        <f t="shared" si="33"/>
        <v>4664</v>
      </c>
      <c r="O206" s="15">
        <f t="shared" si="35"/>
        <v>1300.1999999999998</v>
      </c>
      <c r="P206" s="25">
        <f t="shared" si="34"/>
        <v>3363.8</v>
      </c>
      <c r="Q206" s="50">
        <f t="shared" si="36"/>
        <v>20699.8</v>
      </c>
    </row>
    <row r="207" spans="1:17" s="5" customFormat="1" ht="16.5" customHeight="1" x14ac:dyDescent="0.2">
      <c r="A207" s="24">
        <v>174</v>
      </c>
      <c r="B207" s="29" t="s">
        <v>235</v>
      </c>
      <c r="C207" s="29" t="s">
        <v>221</v>
      </c>
      <c r="D207" s="29" t="s">
        <v>163</v>
      </c>
      <c r="E207" s="32" t="s">
        <v>46</v>
      </c>
      <c r="F207" s="30">
        <v>18000</v>
      </c>
      <c r="G207" s="27">
        <v>0</v>
      </c>
      <c r="H207" s="28">
        <v>516.6</v>
      </c>
      <c r="I207" s="27">
        <v>1278</v>
      </c>
      <c r="J207" s="27">
        <v>198</v>
      </c>
      <c r="K207" s="27">
        <v>547.20000000000005</v>
      </c>
      <c r="L207" s="27">
        <v>1276.2</v>
      </c>
      <c r="M207" s="27">
        <v>0</v>
      </c>
      <c r="N207" s="25">
        <f t="shared" si="33"/>
        <v>3816</v>
      </c>
      <c r="O207" s="15">
        <f t="shared" si="35"/>
        <v>1063.8000000000002</v>
      </c>
      <c r="P207" s="25">
        <f t="shared" si="34"/>
        <v>2752.2</v>
      </c>
      <c r="Q207" s="50">
        <f t="shared" si="36"/>
        <v>16936.2</v>
      </c>
    </row>
    <row r="208" spans="1:17" s="5" customFormat="1" ht="16.5" customHeight="1" x14ac:dyDescent="0.2">
      <c r="A208" s="46">
        <v>175</v>
      </c>
      <c r="B208" s="38" t="s">
        <v>236</v>
      </c>
      <c r="C208" s="38" t="s">
        <v>221</v>
      </c>
      <c r="D208" s="38" t="s">
        <v>163</v>
      </c>
      <c r="E208" s="39" t="s">
        <v>46</v>
      </c>
      <c r="F208" s="40">
        <v>18000</v>
      </c>
      <c r="G208" s="41">
        <v>0</v>
      </c>
      <c r="H208" s="47">
        <v>516.6</v>
      </c>
      <c r="I208" s="41">
        <v>1278</v>
      </c>
      <c r="J208" s="41">
        <v>198</v>
      </c>
      <c r="K208" s="41">
        <v>547.20000000000005</v>
      </c>
      <c r="L208" s="41">
        <v>1276.2</v>
      </c>
      <c r="M208" s="41">
        <v>0</v>
      </c>
      <c r="N208" s="14">
        <f t="shared" si="33"/>
        <v>3816</v>
      </c>
      <c r="O208" s="51">
        <f t="shared" si="35"/>
        <v>1063.8000000000002</v>
      </c>
      <c r="P208" s="14">
        <f t="shared" si="34"/>
        <v>2752.2</v>
      </c>
      <c r="Q208" s="50">
        <f t="shared" si="36"/>
        <v>16936.2</v>
      </c>
    </row>
    <row r="209" spans="1:113" s="5" customFormat="1" ht="16.5" customHeight="1" thickBot="1" x14ac:dyDescent="0.25">
      <c r="A209" s="75" t="s">
        <v>329</v>
      </c>
      <c r="B209" s="75"/>
      <c r="C209" s="75"/>
      <c r="D209" s="75"/>
      <c r="E209" s="56"/>
      <c r="F209" s="58">
        <f t="shared" ref="F209:Q209" si="37">SUM(F196:F208)</f>
        <v>400479.33</v>
      </c>
      <c r="G209" s="58">
        <f t="shared" si="37"/>
        <v>6298.0999999999995</v>
      </c>
      <c r="H209" s="62">
        <f t="shared" si="37"/>
        <v>11493.75</v>
      </c>
      <c r="I209" s="58">
        <f t="shared" si="37"/>
        <v>28434.03</v>
      </c>
      <c r="J209" s="58">
        <f t="shared" si="37"/>
        <v>4197.32</v>
      </c>
      <c r="K209" s="58">
        <f t="shared" si="37"/>
        <v>12174.58</v>
      </c>
      <c r="L209" s="58">
        <f t="shared" si="37"/>
        <v>28393.980000000003</v>
      </c>
      <c r="M209" s="58">
        <f t="shared" si="37"/>
        <v>2798.2799999999997</v>
      </c>
      <c r="N209" s="60">
        <f t="shared" si="37"/>
        <v>87491.94</v>
      </c>
      <c r="O209" s="60">
        <f t="shared" si="37"/>
        <v>32764.709999999995</v>
      </c>
      <c r="P209" s="60">
        <f t="shared" si="37"/>
        <v>61025.33</v>
      </c>
      <c r="Q209" s="61">
        <f t="shared" si="37"/>
        <v>367714.62</v>
      </c>
    </row>
    <row r="210" spans="1:113" s="5" customFormat="1" ht="19.5" customHeight="1" thickBot="1" x14ac:dyDescent="0.25">
      <c r="A210" s="72" t="s">
        <v>40</v>
      </c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4"/>
    </row>
    <row r="211" spans="1:113" s="5" customFormat="1" ht="16.5" customHeight="1" x14ac:dyDescent="0.2">
      <c r="A211" s="46">
        <v>176</v>
      </c>
      <c r="B211" s="42" t="s">
        <v>214</v>
      </c>
      <c r="C211" s="42" t="s">
        <v>215</v>
      </c>
      <c r="D211" s="42" t="s">
        <v>206</v>
      </c>
      <c r="E211" s="43" t="s">
        <v>46</v>
      </c>
      <c r="F211" s="44">
        <v>48775</v>
      </c>
      <c r="G211" s="45">
        <v>1541.2</v>
      </c>
      <c r="H211" s="55">
        <v>1399.84</v>
      </c>
      <c r="I211" s="45">
        <v>3463.03</v>
      </c>
      <c r="J211" s="45">
        <v>490.03</v>
      </c>
      <c r="K211" s="45">
        <v>1482.76</v>
      </c>
      <c r="L211" s="45">
        <v>3458.15</v>
      </c>
      <c r="M211" s="45">
        <v>932.76</v>
      </c>
      <c r="N211" s="15">
        <f>SUM(H211:M211)</f>
        <v>11226.57</v>
      </c>
      <c r="O211" s="15">
        <f>G211+H211+K211+M211</f>
        <v>5356.56</v>
      </c>
      <c r="P211" s="15">
        <f>+I211+J211+L211</f>
        <v>7411.2100000000009</v>
      </c>
      <c r="Q211" s="52">
        <f t="shared" si="36"/>
        <v>43418.44</v>
      </c>
    </row>
    <row r="212" spans="1:113" s="5" customFormat="1" ht="16.5" customHeight="1" x14ac:dyDescent="0.2">
      <c r="A212" s="24">
        <v>177</v>
      </c>
      <c r="B212" s="29" t="s">
        <v>216</v>
      </c>
      <c r="C212" s="29" t="s">
        <v>215</v>
      </c>
      <c r="D212" s="29" t="s">
        <v>211</v>
      </c>
      <c r="E212" s="32" t="s">
        <v>46</v>
      </c>
      <c r="F212" s="30">
        <v>31595</v>
      </c>
      <c r="G212" s="27">
        <v>0</v>
      </c>
      <c r="H212" s="53">
        <v>906.78</v>
      </c>
      <c r="I212" s="27">
        <v>2243.25</v>
      </c>
      <c r="J212" s="27">
        <v>347.55</v>
      </c>
      <c r="K212" s="27">
        <v>960.49</v>
      </c>
      <c r="L212" s="27">
        <v>2240.09</v>
      </c>
      <c r="M212" s="27">
        <v>0</v>
      </c>
      <c r="N212" s="25">
        <f>SUM(H212:M212)</f>
        <v>6698.16</v>
      </c>
      <c r="O212" s="15">
        <f>G212+H212+K212+M212</f>
        <v>1867.27</v>
      </c>
      <c r="P212" s="25">
        <f>+I212+J212+L212</f>
        <v>4830.8900000000003</v>
      </c>
      <c r="Q212" s="50">
        <f t="shared" si="36"/>
        <v>29727.73</v>
      </c>
    </row>
    <row r="213" spans="1:113" s="5" customFormat="1" ht="16.5" customHeight="1" x14ac:dyDescent="0.2">
      <c r="A213" s="24">
        <v>178</v>
      </c>
      <c r="B213" s="29" t="s">
        <v>217</v>
      </c>
      <c r="C213" s="29" t="s">
        <v>215</v>
      </c>
      <c r="D213" s="29" t="s">
        <v>163</v>
      </c>
      <c r="E213" s="32" t="s">
        <v>46</v>
      </c>
      <c r="F213" s="30">
        <v>18000</v>
      </c>
      <c r="G213" s="27">
        <v>0</v>
      </c>
      <c r="H213" s="53">
        <v>516.6</v>
      </c>
      <c r="I213" s="27">
        <v>1278</v>
      </c>
      <c r="J213" s="27">
        <v>198</v>
      </c>
      <c r="K213" s="27">
        <v>547.20000000000005</v>
      </c>
      <c r="L213" s="27">
        <v>1276.2</v>
      </c>
      <c r="M213" s="27">
        <v>932.76</v>
      </c>
      <c r="N213" s="25">
        <f>SUM(H213:M213)</f>
        <v>4748.76</v>
      </c>
      <c r="O213" s="15">
        <f>G213+H213+K213+M213</f>
        <v>1996.5600000000002</v>
      </c>
      <c r="P213" s="25">
        <f>+I213+J213+L213</f>
        <v>2752.2</v>
      </c>
      <c r="Q213" s="50">
        <f t="shared" si="36"/>
        <v>16003.44</v>
      </c>
    </row>
    <row r="214" spans="1:113" s="5" customFormat="1" ht="16.5" customHeight="1" x14ac:dyDescent="0.2">
      <c r="A214" s="24">
        <v>179</v>
      </c>
      <c r="B214" s="29" t="s">
        <v>218</v>
      </c>
      <c r="C214" s="29" t="s">
        <v>215</v>
      </c>
      <c r="D214" s="29" t="s">
        <v>209</v>
      </c>
      <c r="E214" s="32" t="s">
        <v>46</v>
      </c>
      <c r="F214" s="30">
        <v>27800</v>
      </c>
      <c r="G214" s="27">
        <v>0</v>
      </c>
      <c r="H214" s="53">
        <v>797.86</v>
      </c>
      <c r="I214" s="27">
        <v>1973.8</v>
      </c>
      <c r="J214" s="27">
        <v>305.8</v>
      </c>
      <c r="K214" s="27">
        <v>845.12</v>
      </c>
      <c r="L214" s="27">
        <v>1971.02</v>
      </c>
      <c r="M214" s="27">
        <v>932.76</v>
      </c>
      <c r="N214" s="25">
        <f>SUM(H214:M214)</f>
        <v>6826.3600000000006</v>
      </c>
      <c r="O214" s="15">
        <f>G214+H214+K214+M214</f>
        <v>2575.7399999999998</v>
      </c>
      <c r="P214" s="25">
        <f>+I214+J214+L214</f>
        <v>4250.62</v>
      </c>
      <c r="Q214" s="50">
        <f t="shared" si="36"/>
        <v>25224.260000000002</v>
      </c>
    </row>
    <row r="215" spans="1:113" s="5" customFormat="1" ht="16.5" customHeight="1" x14ac:dyDescent="0.2">
      <c r="A215" s="37">
        <v>180</v>
      </c>
      <c r="B215" s="38" t="s">
        <v>219</v>
      </c>
      <c r="C215" s="38" t="s">
        <v>215</v>
      </c>
      <c r="D215" s="38" t="s">
        <v>213</v>
      </c>
      <c r="E215" s="39" t="s">
        <v>113</v>
      </c>
      <c r="F215" s="40">
        <v>5560</v>
      </c>
      <c r="G215" s="41">
        <v>0</v>
      </c>
      <c r="H215" s="54">
        <v>159.57</v>
      </c>
      <c r="I215" s="41">
        <v>394.76</v>
      </c>
      <c r="J215" s="41">
        <v>61.16</v>
      </c>
      <c r="K215" s="41">
        <v>169.02</v>
      </c>
      <c r="L215" s="41">
        <v>394.2</v>
      </c>
      <c r="M215" s="41">
        <v>1865.52</v>
      </c>
      <c r="N215" s="14">
        <f>SUM(H215:M215)</f>
        <v>3044.2299999999996</v>
      </c>
      <c r="O215" s="51">
        <f>G215+H215+K215+M215</f>
        <v>2194.11</v>
      </c>
      <c r="P215" s="14">
        <f>+I215+J215+L215</f>
        <v>850.11999999999989</v>
      </c>
      <c r="Q215" s="50">
        <f t="shared" si="36"/>
        <v>3365.89</v>
      </c>
    </row>
    <row r="216" spans="1:113" s="5" customFormat="1" ht="16.5" customHeight="1" thickBot="1" x14ac:dyDescent="0.25">
      <c r="A216" s="75" t="s">
        <v>329</v>
      </c>
      <c r="B216" s="75"/>
      <c r="C216" s="75"/>
      <c r="D216" s="75"/>
      <c r="E216" s="56"/>
      <c r="F216" s="58">
        <f t="shared" ref="F216:Q216" si="38">SUM(F211:F215)</f>
        <v>131730</v>
      </c>
      <c r="G216" s="58">
        <f t="shared" si="38"/>
        <v>1541.2</v>
      </c>
      <c r="H216" s="59">
        <f t="shared" si="38"/>
        <v>3780.65</v>
      </c>
      <c r="I216" s="58">
        <f t="shared" si="38"/>
        <v>9352.84</v>
      </c>
      <c r="J216" s="58">
        <f t="shared" si="38"/>
        <v>1402.54</v>
      </c>
      <c r="K216" s="58">
        <f t="shared" si="38"/>
        <v>4004.5899999999997</v>
      </c>
      <c r="L216" s="58">
        <f t="shared" si="38"/>
        <v>9339.66</v>
      </c>
      <c r="M216" s="58">
        <f t="shared" si="38"/>
        <v>4663.7999999999993</v>
      </c>
      <c r="N216" s="60">
        <f t="shared" si="38"/>
        <v>32544.079999999998</v>
      </c>
      <c r="O216" s="60">
        <f t="shared" si="38"/>
        <v>13990.24</v>
      </c>
      <c r="P216" s="60">
        <f t="shared" si="38"/>
        <v>20095.04</v>
      </c>
      <c r="Q216" s="61">
        <f t="shared" si="38"/>
        <v>117739.76</v>
      </c>
    </row>
    <row r="217" spans="1:113" s="5" customFormat="1" ht="21" customHeight="1" thickBot="1" x14ac:dyDescent="0.25">
      <c r="A217" s="72" t="s">
        <v>41</v>
      </c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4"/>
    </row>
    <row r="218" spans="1:113" s="5" customFormat="1" ht="16.5" customHeight="1" x14ac:dyDescent="0.2">
      <c r="A218" s="36">
        <v>181</v>
      </c>
      <c r="B218" s="42" t="s">
        <v>204</v>
      </c>
      <c r="C218" s="42" t="s">
        <v>205</v>
      </c>
      <c r="D218" s="42" t="s">
        <v>206</v>
      </c>
      <c r="E218" s="43" t="s">
        <v>46</v>
      </c>
      <c r="F218" s="44">
        <v>55100</v>
      </c>
      <c r="G218" s="45">
        <v>2293.96</v>
      </c>
      <c r="H218" s="55">
        <v>1581.37</v>
      </c>
      <c r="I218" s="45">
        <v>3912.1</v>
      </c>
      <c r="J218" s="45">
        <v>606.1</v>
      </c>
      <c r="K218" s="45">
        <v>1675.04</v>
      </c>
      <c r="L218" s="45">
        <v>3906.59</v>
      </c>
      <c r="M218" s="45">
        <v>1865.52</v>
      </c>
      <c r="N218" s="15">
        <f>SUM(H218:M218)</f>
        <v>13546.720000000001</v>
      </c>
      <c r="O218" s="15">
        <f>G218+H218+K218+M218</f>
        <v>7415.8899999999994</v>
      </c>
      <c r="P218" s="15">
        <f>+I218+J218+L218</f>
        <v>8424.7900000000009</v>
      </c>
      <c r="Q218" s="52">
        <f t="shared" si="36"/>
        <v>47684.11</v>
      </c>
    </row>
    <row r="219" spans="1:113" s="5" customFormat="1" ht="16.5" customHeight="1" x14ac:dyDescent="0.2">
      <c r="A219" s="26">
        <v>182</v>
      </c>
      <c r="B219" s="29" t="s">
        <v>207</v>
      </c>
      <c r="C219" s="29" t="s">
        <v>205</v>
      </c>
      <c r="D219" s="29" t="s">
        <v>163</v>
      </c>
      <c r="E219" s="32" t="s">
        <v>46</v>
      </c>
      <c r="F219" s="30">
        <v>20000</v>
      </c>
      <c r="G219" s="27">
        <v>0</v>
      </c>
      <c r="H219" s="53">
        <v>574</v>
      </c>
      <c r="I219" s="27">
        <v>1420</v>
      </c>
      <c r="J219" s="27">
        <v>220</v>
      </c>
      <c r="K219" s="27">
        <v>608</v>
      </c>
      <c r="L219" s="27">
        <v>1418</v>
      </c>
      <c r="M219" s="27">
        <v>0</v>
      </c>
      <c r="N219" s="25">
        <f>SUM(H219:M219)</f>
        <v>4240</v>
      </c>
      <c r="O219" s="15">
        <f>G219+H219+K219+M219</f>
        <v>1182</v>
      </c>
      <c r="P219" s="25">
        <f>+I219+J219+L219</f>
        <v>3058</v>
      </c>
      <c r="Q219" s="50">
        <f t="shared" si="36"/>
        <v>18818</v>
      </c>
    </row>
    <row r="220" spans="1:113" s="5" customFormat="1" ht="16.5" customHeight="1" x14ac:dyDescent="0.2">
      <c r="A220" s="26">
        <v>183</v>
      </c>
      <c r="B220" s="29" t="s">
        <v>208</v>
      </c>
      <c r="C220" s="29" t="s">
        <v>205</v>
      </c>
      <c r="D220" s="29" t="s">
        <v>209</v>
      </c>
      <c r="E220" s="32" t="s">
        <v>46</v>
      </c>
      <c r="F220" s="30">
        <v>31595</v>
      </c>
      <c r="G220" s="27">
        <v>0</v>
      </c>
      <c r="H220" s="53">
        <v>906.78</v>
      </c>
      <c r="I220" s="27">
        <v>2243.25</v>
      </c>
      <c r="J220" s="27">
        <v>198</v>
      </c>
      <c r="K220" s="27">
        <v>960.49</v>
      </c>
      <c r="L220" s="27">
        <v>2240.09</v>
      </c>
      <c r="M220" s="27">
        <v>932.76</v>
      </c>
      <c r="N220" s="25">
        <f>SUM(H220:M220)</f>
        <v>7481.37</v>
      </c>
      <c r="O220" s="15">
        <f>G220+H220+K220+M220</f>
        <v>2800.0299999999997</v>
      </c>
      <c r="P220" s="25">
        <f>+I220+J220+L220</f>
        <v>4681.34</v>
      </c>
      <c r="Q220" s="50">
        <f t="shared" si="36"/>
        <v>28794.97</v>
      </c>
    </row>
    <row r="221" spans="1:113" s="5" customFormat="1" ht="16.5" customHeight="1" x14ac:dyDescent="0.2">
      <c r="A221" s="26">
        <v>184</v>
      </c>
      <c r="B221" s="29" t="s">
        <v>210</v>
      </c>
      <c r="C221" s="29" t="s">
        <v>205</v>
      </c>
      <c r="D221" s="29" t="s">
        <v>211</v>
      </c>
      <c r="E221" s="32" t="s">
        <v>46</v>
      </c>
      <c r="F221" s="30">
        <v>31595</v>
      </c>
      <c r="G221" s="27">
        <v>0</v>
      </c>
      <c r="H221" s="53">
        <v>906.78</v>
      </c>
      <c r="I221" s="27">
        <v>2243.25</v>
      </c>
      <c r="J221" s="27">
        <v>198</v>
      </c>
      <c r="K221" s="27">
        <v>960.49</v>
      </c>
      <c r="L221" s="27">
        <v>2240.09</v>
      </c>
      <c r="M221" s="27">
        <v>0</v>
      </c>
      <c r="N221" s="25">
        <f>SUM(H221:M221)</f>
        <v>6548.61</v>
      </c>
      <c r="O221" s="15">
        <f>G221+H221+K221+M221</f>
        <v>1867.27</v>
      </c>
      <c r="P221" s="25">
        <f>+I221+J221+L221</f>
        <v>4681.34</v>
      </c>
      <c r="Q221" s="50">
        <f t="shared" si="36"/>
        <v>29727.73</v>
      </c>
    </row>
    <row r="222" spans="1:113" s="5" customFormat="1" ht="16.5" customHeight="1" x14ac:dyDescent="0.2">
      <c r="A222" s="49">
        <v>185</v>
      </c>
      <c r="B222" s="38" t="s">
        <v>212</v>
      </c>
      <c r="C222" s="38" t="s">
        <v>205</v>
      </c>
      <c r="D222" s="38" t="s">
        <v>213</v>
      </c>
      <c r="E222" s="39" t="s">
        <v>113</v>
      </c>
      <c r="F222" s="40">
        <v>5560</v>
      </c>
      <c r="G222" s="41">
        <v>0</v>
      </c>
      <c r="H222" s="54">
        <v>159.57</v>
      </c>
      <c r="I222" s="41">
        <v>394.76</v>
      </c>
      <c r="J222" s="41">
        <v>61.16</v>
      </c>
      <c r="K222" s="41">
        <v>169.02</v>
      </c>
      <c r="L222" s="41">
        <v>394.2</v>
      </c>
      <c r="M222" s="41">
        <v>0</v>
      </c>
      <c r="N222" s="14">
        <f>SUM(H222:M222)</f>
        <v>1178.7099999999998</v>
      </c>
      <c r="O222" s="51">
        <f>G222+H222+K222+M222</f>
        <v>328.59000000000003</v>
      </c>
      <c r="P222" s="14">
        <f>+I222+J222+L222</f>
        <v>850.11999999999989</v>
      </c>
      <c r="Q222" s="50">
        <f t="shared" si="36"/>
        <v>5231.41</v>
      </c>
    </row>
    <row r="223" spans="1:113" s="5" customFormat="1" ht="16.5" customHeight="1" thickBot="1" x14ac:dyDescent="0.25">
      <c r="A223" s="75" t="s">
        <v>329</v>
      </c>
      <c r="B223" s="75"/>
      <c r="C223" s="75"/>
      <c r="D223" s="75"/>
      <c r="E223" s="57"/>
      <c r="F223" s="58">
        <f t="shared" ref="F223:Q223" si="39">SUM(F218:F222)</f>
        <v>143850</v>
      </c>
      <c r="G223" s="58">
        <f t="shared" si="39"/>
        <v>2293.96</v>
      </c>
      <c r="H223" s="59">
        <f t="shared" si="39"/>
        <v>4128.4999999999991</v>
      </c>
      <c r="I223" s="58">
        <f t="shared" si="39"/>
        <v>10213.36</v>
      </c>
      <c r="J223" s="58">
        <f t="shared" si="39"/>
        <v>1283.26</v>
      </c>
      <c r="K223" s="58">
        <f t="shared" si="39"/>
        <v>4373.04</v>
      </c>
      <c r="L223" s="58">
        <f t="shared" si="39"/>
        <v>10198.970000000001</v>
      </c>
      <c r="M223" s="58">
        <f t="shared" si="39"/>
        <v>2798.2799999999997</v>
      </c>
      <c r="N223" s="60">
        <f t="shared" si="39"/>
        <v>32995.410000000003</v>
      </c>
      <c r="O223" s="60">
        <f t="shared" si="39"/>
        <v>13593.779999999999</v>
      </c>
      <c r="P223" s="60">
        <f t="shared" si="39"/>
        <v>21695.59</v>
      </c>
      <c r="Q223" s="61">
        <f t="shared" si="39"/>
        <v>130256.22</v>
      </c>
    </row>
    <row r="224" spans="1:113" s="5" customFormat="1" ht="35.1" customHeight="1" thickBot="1" x14ac:dyDescent="0.25">
      <c r="A224" s="76" t="s">
        <v>27</v>
      </c>
      <c r="B224" s="77"/>
      <c r="C224" s="77"/>
      <c r="D224" s="78"/>
      <c r="E224" s="66"/>
      <c r="F224" s="67"/>
      <c r="G224" s="67">
        <f>G18+G25+G32+G39+G58+G76+G92+G128+G164+G194+G209+G216+G223</f>
        <v>592614.8899999999</v>
      </c>
      <c r="H224" s="67">
        <f>H18+H25+H32+H39+H58+H76+H92+H128+H164+H194+H209+H216+H223</f>
        <v>244877.71</v>
      </c>
      <c r="I224" s="67">
        <f>I18+I25+I32+I39+I58+I76+I92+I128+I164+I194+I209+I216+I223</f>
        <v>605795.14</v>
      </c>
      <c r="J224" s="67">
        <f>J18+J25+J32+J39+J58+J76+J92+J128+J164+J194+J209+J216+J223</f>
        <v>67085.289999999994</v>
      </c>
      <c r="K224" s="67">
        <f>K18+K25+K32+K39+K58+K76+K92+K128+K164+K194+K209+K216+K223</f>
        <v>246629.1</v>
      </c>
      <c r="L224" s="67">
        <f>L18+L25+L32+L39+L58+L76+L92+L128+L164+L194+L209+L216+L223</f>
        <v>575197.48</v>
      </c>
      <c r="M224" s="67">
        <f>M18+M25+M32+M39+M58+M76+M92+M128+M164+M194+M209+M216+M223</f>
        <v>85813.92</v>
      </c>
      <c r="N224" s="67">
        <f>N18+N25+N32+N39+N58+N76+N92+N128+N164+N194+N209+N216+N223</f>
        <v>1824630.1300000001</v>
      </c>
      <c r="O224" s="67">
        <f>O18+O25+O32+O39+O58+O76+O92+O128+O164+O194+O209+O216+O223</f>
        <v>1169935.6199999999</v>
      </c>
      <c r="P224" s="67">
        <f>P18+P25+P32+P39+P58+P76+P92+P128+P164+P194+P209+P216+P223</f>
        <v>1248077.9100000004</v>
      </c>
      <c r="Q224" s="68">
        <f>Q18+Q25+Q32+Q39+Q58+Q76+Q92+Q128+Q164+Q194+Q209+Q216+Q223</f>
        <v>7526133.7699999996</v>
      </c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</row>
    <row r="225" spans="1:113" s="16" customFormat="1" ht="24" customHeight="1" x14ac:dyDescent="0.2">
      <c r="A225" s="6"/>
      <c r="B225" s="6"/>
      <c r="C225" s="6"/>
      <c r="D225" s="6"/>
      <c r="E225" s="33"/>
      <c r="F225" s="6"/>
      <c r="G225" s="6"/>
      <c r="H225" s="19"/>
      <c r="I225" s="19"/>
      <c r="J225" s="20"/>
      <c r="K225" s="19"/>
      <c r="L225" s="6"/>
      <c r="M225" s="6"/>
      <c r="N225" s="19"/>
      <c r="O225" s="19"/>
      <c r="P225" s="19"/>
      <c r="Q225" s="19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</row>
    <row r="226" spans="1:113" s="16" customFormat="1" ht="24" customHeight="1" x14ac:dyDescent="0.2">
      <c r="A226" s="6" t="s">
        <v>3</v>
      </c>
      <c r="B226" s="9"/>
      <c r="C226" s="9"/>
      <c r="D226" s="5"/>
      <c r="E226" s="9"/>
      <c r="F226" s="5"/>
      <c r="G226" s="5"/>
      <c r="H226" s="7"/>
      <c r="I226" s="7"/>
      <c r="J226" s="10"/>
      <c r="K226" s="7"/>
      <c r="L226" s="5"/>
      <c r="M226" s="5"/>
      <c r="N226" s="7"/>
      <c r="O226" s="7"/>
      <c r="P226" s="7"/>
      <c r="Q226" s="7"/>
    </row>
    <row r="227" spans="1:113" s="16" customFormat="1" ht="24" customHeight="1" x14ac:dyDescent="0.2">
      <c r="A227" s="5" t="s">
        <v>15</v>
      </c>
      <c r="B227" s="9"/>
      <c r="C227" s="9"/>
      <c r="D227" s="5"/>
      <c r="E227" s="9"/>
      <c r="F227" s="5"/>
      <c r="G227" s="5"/>
      <c r="H227" s="7"/>
      <c r="I227" s="7"/>
      <c r="J227" s="5"/>
      <c r="K227" s="7"/>
      <c r="L227" s="7"/>
      <c r="M227" s="7"/>
      <c r="N227" s="7"/>
      <c r="O227" s="7"/>
      <c r="P227" s="7"/>
      <c r="Q227" s="7"/>
    </row>
    <row r="228" spans="1:113" s="16" customFormat="1" ht="24" customHeight="1" x14ac:dyDescent="0.2">
      <c r="A228" s="5" t="s">
        <v>17</v>
      </c>
      <c r="B228" s="9"/>
      <c r="C228" s="9"/>
      <c r="D228" s="5"/>
      <c r="E228" s="9"/>
      <c r="F228" s="5"/>
      <c r="G228" s="5"/>
      <c r="H228" s="7"/>
      <c r="I228" s="7"/>
      <c r="J228" s="5"/>
      <c r="K228" s="7"/>
      <c r="L228" s="7"/>
      <c r="M228" s="7"/>
      <c r="N228" s="7"/>
      <c r="O228" s="7"/>
      <c r="P228" s="7"/>
      <c r="Q228" s="7"/>
    </row>
    <row r="229" spans="1:113" s="16" customFormat="1" ht="24" customHeight="1" x14ac:dyDescent="0.2">
      <c r="A229" s="5" t="s">
        <v>16</v>
      </c>
      <c r="B229" s="9"/>
      <c r="C229" s="9"/>
      <c r="D229" s="5"/>
      <c r="E229" s="9"/>
      <c r="F229" s="5"/>
      <c r="G229" s="5"/>
      <c r="H229" s="7"/>
      <c r="I229" s="7"/>
      <c r="J229" s="5"/>
      <c r="K229" s="7"/>
      <c r="L229" s="7"/>
      <c r="M229" s="7"/>
      <c r="N229" s="7"/>
      <c r="O229" s="7"/>
      <c r="P229" s="7"/>
      <c r="Q229" s="7"/>
    </row>
    <row r="230" spans="1:113" s="16" customFormat="1" ht="24" customHeight="1" x14ac:dyDescent="0.2">
      <c r="A230" s="5" t="s">
        <v>18</v>
      </c>
      <c r="B230" s="9"/>
      <c r="C230" s="9"/>
      <c r="D230" s="5"/>
      <c r="E230" s="9"/>
      <c r="F230" s="5"/>
      <c r="G230" s="5"/>
      <c r="H230" s="7"/>
      <c r="I230" s="7"/>
      <c r="J230" s="5"/>
      <c r="K230" s="7"/>
      <c r="L230" s="7"/>
      <c r="M230" s="7"/>
      <c r="N230" s="7"/>
      <c r="O230" s="7"/>
      <c r="P230" s="7"/>
      <c r="Q230" s="7"/>
    </row>
    <row r="231" spans="1:113" s="16" customFormat="1" ht="24" customHeight="1" x14ac:dyDescent="0.2">
      <c r="A231" s="80" t="s">
        <v>28</v>
      </c>
      <c r="B231" s="80"/>
      <c r="C231" s="80"/>
      <c r="D231" s="80"/>
      <c r="E231" s="80"/>
      <c r="F231" s="80"/>
      <c r="G231" s="80"/>
      <c r="H231" s="80"/>
      <c r="I231" s="80"/>
      <c r="J231" s="80"/>
      <c r="K231" s="7"/>
      <c r="L231" s="7"/>
      <c r="M231" s="7"/>
      <c r="N231" s="7"/>
      <c r="O231" s="7"/>
      <c r="P231" s="7"/>
      <c r="Q231" s="7"/>
    </row>
    <row r="232" spans="1:113" s="16" customFormat="1" ht="24" customHeight="1" x14ac:dyDescent="0.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7"/>
      <c r="L232" s="7"/>
      <c r="M232" s="7"/>
      <c r="N232" s="7"/>
      <c r="O232" s="7"/>
      <c r="P232" s="7"/>
      <c r="Q232" s="7"/>
    </row>
    <row r="233" spans="1:113" s="16" customFormat="1" ht="24" customHeight="1" x14ac:dyDescent="0.2">
      <c r="A233" s="5"/>
      <c r="B233" s="9"/>
      <c r="C233" s="9"/>
      <c r="D233" s="5"/>
      <c r="E233" s="9"/>
      <c r="F233" s="5"/>
      <c r="G233" s="5"/>
      <c r="H233" s="7"/>
      <c r="I233" s="7"/>
      <c r="J233" s="5"/>
      <c r="K233" s="7"/>
      <c r="L233" s="7"/>
      <c r="M233" s="7"/>
      <c r="N233" s="7"/>
      <c r="O233" s="7"/>
      <c r="P233" s="7"/>
      <c r="Q233" s="7"/>
    </row>
    <row r="234" spans="1:113" s="16" customFormat="1" ht="24" customHeight="1" x14ac:dyDescent="0.2">
      <c r="A234" s="5"/>
      <c r="B234" s="9"/>
      <c r="C234" s="9"/>
      <c r="D234" s="5"/>
      <c r="E234" s="9"/>
      <c r="F234" s="5"/>
      <c r="G234" s="5"/>
      <c r="H234" s="7"/>
      <c r="I234" s="7"/>
      <c r="J234" s="5"/>
      <c r="K234" s="7"/>
      <c r="L234" s="7"/>
      <c r="M234" s="7"/>
      <c r="N234" s="7"/>
      <c r="O234" s="7"/>
      <c r="P234" s="7"/>
      <c r="Q234" s="7"/>
    </row>
    <row r="235" spans="1:113" s="16" customFormat="1" ht="24" customHeight="1" x14ac:dyDescent="0.2">
      <c r="A235" s="6"/>
      <c r="B235" s="9"/>
      <c r="C235" s="9"/>
      <c r="D235" s="5"/>
      <c r="E235" s="9"/>
      <c r="F235" s="5"/>
      <c r="G235" s="5"/>
      <c r="H235" s="7"/>
      <c r="I235" s="7"/>
      <c r="J235" s="5"/>
      <c r="K235" s="7"/>
      <c r="L235" s="5"/>
      <c r="M235" s="5"/>
      <c r="N235" s="7"/>
      <c r="O235" s="7"/>
      <c r="P235" s="7"/>
      <c r="Q235" s="7"/>
    </row>
    <row r="236" spans="1:113" ht="24" customHeight="1" x14ac:dyDescent="0.2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</row>
    <row r="237" spans="1:113" ht="24" customHeight="1" x14ac:dyDescent="0.2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</row>
    <row r="238" spans="1:113" ht="24" customHeight="1" x14ac:dyDescent="0.2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</row>
    <row r="239" spans="1:113" ht="24" customHeight="1" x14ac:dyDescent="0.2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</row>
    <row r="240" spans="1:113" ht="24" customHeight="1" x14ac:dyDescent="0.2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</row>
    <row r="241" spans="1:17" ht="20.25" x14ac:dyDescent="0.2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</row>
    <row r="242" spans="1:17" x14ac:dyDescent="0.2">
      <c r="A242" s="12"/>
      <c r="B242" s="8"/>
      <c r="C242" s="8"/>
      <c r="D242" s="8"/>
      <c r="E242" s="34"/>
      <c r="F242" s="8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x14ac:dyDescent="0.2">
      <c r="A243" s="12"/>
      <c r="B243" s="8"/>
      <c r="C243" s="8"/>
      <c r="D243" s="8"/>
      <c r="E243" s="34"/>
      <c r="F243" s="8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x14ac:dyDescent="0.2">
      <c r="A244" s="12"/>
      <c r="B244" s="8"/>
      <c r="C244" s="8"/>
      <c r="D244" s="8"/>
      <c r="E244" s="34"/>
      <c r="F244" s="8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x14ac:dyDescent="0.2">
      <c r="A245" s="12"/>
      <c r="B245" s="8"/>
      <c r="C245" s="8"/>
      <c r="D245" s="8"/>
      <c r="E245" s="34"/>
      <c r="F245" s="8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x14ac:dyDescent="0.2">
      <c r="A246" s="12"/>
      <c r="B246" s="8"/>
      <c r="C246" s="8"/>
      <c r="D246" s="8"/>
      <c r="E246" s="34"/>
      <c r="F246" s="8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x14ac:dyDescent="0.2">
      <c r="A247" s="12"/>
      <c r="B247" s="8"/>
      <c r="C247" s="8"/>
      <c r="D247" s="8"/>
      <c r="E247" s="34"/>
      <c r="F247" s="8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x14ac:dyDescent="0.2">
      <c r="A248" s="12"/>
      <c r="B248" s="8"/>
      <c r="C248" s="8"/>
      <c r="D248" s="8"/>
      <c r="E248" s="34"/>
      <c r="F248" s="8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x14ac:dyDescent="0.2">
      <c r="A249" s="12"/>
      <c r="B249" s="8"/>
      <c r="C249" s="8"/>
      <c r="D249" s="8"/>
      <c r="E249" s="34"/>
      <c r="F249" s="8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x14ac:dyDescent="0.2">
      <c r="A250" s="12"/>
      <c r="B250" s="8"/>
      <c r="C250" s="8"/>
      <c r="D250" s="8"/>
      <c r="E250" s="34"/>
      <c r="F250" s="8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x14ac:dyDescent="0.2">
      <c r="A251" s="12"/>
      <c r="B251" s="8"/>
      <c r="C251" s="8"/>
      <c r="D251" s="8"/>
      <c r="E251" s="34"/>
      <c r="F251" s="8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x14ac:dyDescent="0.2">
      <c r="A252" s="12"/>
      <c r="B252" s="8"/>
      <c r="C252" s="8"/>
      <c r="D252" s="8"/>
      <c r="E252" s="34"/>
      <c r="F252" s="8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x14ac:dyDescent="0.2">
      <c r="A253" s="12"/>
      <c r="B253" s="8"/>
      <c r="C253" s="8"/>
      <c r="D253" s="8"/>
      <c r="E253" s="34"/>
      <c r="F253" s="8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72" ht="13.5" thickBot="1" x14ac:dyDescent="0.25"/>
    <row r="273" spans="1:1" ht="15" x14ac:dyDescent="0.2">
      <c r="A273" s="13"/>
    </row>
  </sheetData>
  <mergeCells count="52">
    <mergeCell ref="A18:D18"/>
    <mergeCell ref="A32:D32"/>
    <mergeCell ref="A241:Q241"/>
    <mergeCell ref="A237:Q237"/>
    <mergeCell ref="A239:Q239"/>
    <mergeCell ref="A238:Q238"/>
    <mergeCell ref="F10:F12"/>
    <mergeCell ref="G10:G12"/>
    <mergeCell ref="P11:P12"/>
    <mergeCell ref="M11:M12"/>
    <mergeCell ref="J11:J12"/>
    <mergeCell ref="A210:Q210"/>
    <mergeCell ref="A165:Q165"/>
    <mergeCell ref="A33:Q33"/>
    <mergeCell ref="A40:Q40"/>
    <mergeCell ref="A59:Q59"/>
    <mergeCell ref="A77:Q77"/>
    <mergeCell ref="A93:Q93"/>
    <mergeCell ref="A6:Q6"/>
    <mergeCell ref="H11:I11"/>
    <mergeCell ref="H10:N10"/>
    <mergeCell ref="A7:Q7"/>
    <mergeCell ref="O10:P10"/>
    <mergeCell ref="A8:Q8"/>
    <mergeCell ref="A231:J231"/>
    <mergeCell ref="K11:L11"/>
    <mergeCell ref="A240:Q240"/>
    <mergeCell ref="Q10:Q12"/>
    <mergeCell ref="N11:N12"/>
    <mergeCell ref="A232:J232"/>
    <mergeCell ref="A13:Q13"/>
    <mergeCell ref="A19:Q19"/>
    <mergeCell ref="A26:Q26"/>
    <mergeCell ref="A25:D25"/>
    <mergeCell ref="A236:Q236"/>
    <mergeCell ref="O11:O12"/>
    <mergeCell ref="B10:B12"/>
    <mergeCell ref="A10:A12"/>
    <mergeCell ref="A195:Q195"/>
    <mergeCell ref="A76:D76"/>
    <mergeCell ref="A223:D223"/>
    <mergeCell ref="A224:D224"/>
    <mergeCell ref="A92:D92"/>
    <mergeCell ref="A128:D128"/>
    <mergeCell ref="A164:D164"/>
    <mergeCell ref="A194:D194"/>
    <mergeCell ref="A209:D209"/>
    <mergeCell ref="A217:Q217"/>
    <mergeCell ref="A129:Q129"/>
    <mergeCell ref="A39:D39"/>
    <mergeCell ref="A58:D58"/>
    <mergeCell ref="A216:D216"/>
  </mergeCells>
  <phoneticPr fontId="2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fijos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2017-08-09T19:04:04Z</dcterms:modified>
</cp:coreProperties>
</file>