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septiembre\"/>
    </mc:Choice>
  </mc:AlternateContent>
  <xr:revisionPtr revIDLastSave="0" documentId="8_{C5430FE5-7CC1-4BAE-9169-EACC053C8A26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N13" i="1" l="1"/>
  <c r="M13" i="1"/>
  <c r="K13" i="1"/>
  <c r="Q13" i="1" s="1"/>
  <c r="J13" i="1"/>
  <c r="P13" i="1" s="1"/>
  <c r="R13" i="1" s="1"/>
  <c r="O10" i="1" l="1"/>
  <c r="L11" i="1"/>
  <c r="L10" i="1"/>
  <c r="N14" i="1"/>
  <c r="N12" i="1"/>
  <c r="N11" i="1"/>
  <c r="N10" i="1"/>
  <c r="M14" i="1"/>
  <c r="M12" i="1"/>
  <c r="M11" i="1"/>
  <c r="M10" i="1"/>
  <c r="L14" i="1"/>
  <c r="L12" i="1"/>
  <c r="K14" i="1"/>
  <c r="K12" i="1"/>
  <c r="K11" i="1"/>
  <c r="K10" i="1"/>
  <c r="J14" i="1"/>
  <c r="P14" i="1" s="1"/>
  <c r="R14" i="1" s="1"/>
  <c r="J12" i="1"/>
  <c r="J11" i="1"/>
  <c r="J10" i="1"/>
  <c r="P11" i="1" l="1"/>
  <c r="R11" i="1" s="1"/>
  <c r="Q11" i="1"/>
  <c r="Q12" i="1"/>
  <c r="P12" i="1"/>
  <c r="R12" i="1" s="1"/>
  <c r="Q14" i="1"/>
  <c r="Q10" i="1"/>
  <c r="P10" i="1"/>
  <c r="R10" i="1" s="1"/>
  <c r="A11" i="1" l="1"/>
  <c r="A12" i="1" s="1"/>
  <c r="A13" i="1" s="1"/>
  <c r="A14" i="1" s="1"/>
  <c r="I15" i="1"/>
  <c r="I16" i="1" s="1"/>
  <c r="J15" i="1"/>
  <c r="J16" i="1" s="1"/>
  <c r="K15" i="1"/>
  <c r="K16" i="1" s="1"/>
  <c r="L15" i="1"/>
  <c r="L16" i="1" s="1"/>
  <c r="H15" i="1"/>
  <c r="H16" i="1" s="1"/>
  <c r="O15" i="1" l="1"/>
  <c r="G15" i="1"/>
  <c r="O16" i="1" l="1"/>
  <c r="M15" i="1" l="1"/>
  <c r="N15" i="1"/>
  <c r="Q15" i="1" l="1"/>
  <c r="P15" i="1"/>
  <c r="M16" i="1"/>
  <c r="N16" i="1"/>
  <c r="G16" i="1"/>
  <c r="P16" i="1" l="1"/>
  <c r="Q16" i="1"/>
  <c r="R15" i="1" l="1"/>
  <c r="R16" i="1" s="1"/>
</calcChain>
</file>

<file path=xl/sharedStrings.xml><?xml version="1.0" encoding="utf-8"?>
<sst xmlns="http://schemas.openxmlformats.org/spreadsheetml/2006/main" count="61" uniqueCount="51">
  <si>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</si>
  <si>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</si>
  <si>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</si>
  <si>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</si>
  <si>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</si>
  <si>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</si>
  <si>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</si>
  <si>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</si>
  <si>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</si>
  <si>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</si>
  <si>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</si>
  <si>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</si>
  <si>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</si>
  <si>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</si>
  <si>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</si>
  <si>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</si>
  <si>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</si>
  <si>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</si>
  <si>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</si>
  <si>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</si>
  <si>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</si>
  <si>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</si>
  <si>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</si>
  <si>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</si>
  <si>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</si>
  <si>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</si>
  <si>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</si>
  <si>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</si>
  <si>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</si>
  <si>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</si>
  <si>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</si>
  <si>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</si>
  <si>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Pilar Peña                                                        Jose Israel Del Orbe                                          </t>
  </si>
  <si>
    <t xml:space="preserve">Directora de Recursos Humanos                    Director de Finanzas                        </t>
  </si>
  <si>
    <t>ADDYS VANESSA RODRIGUEZ CASTILLO</t>
  </si>
  <si>
    <t>Femenino</t>
  </si>
  <si>
    <t>OFICINA DE BAVARO</t>
  </si>
  <si>
    <t>ENCARGADO (A) OFICINA REGIONAL</t>
  </si>
  <si>
    <t>FIJO</t>
  </si>
  <si>
    <t>JOSEFINA ALTAGRACIA VENTURA GUERRERO</t>
  </si>
  <si>
    <t>FISCALIZADOR DE SEGURIDAD SOCIAL</t>
  </si>
  <si>
    <t>LIZ ARLENE SORIANO DE LOS SANTOS</t>
  </si>
  <si>
    <t>GESTOR DE TRAMITES Y SERVICIOS</t>
  </si>
  <si>
    <t>RAMONA PERALTA</t>
  </si>
  <si>
    <t>CONSERJE</t>
  </si>
  <si>
    <t xml:space="preserve">   (4*) Deducción directa declaración TSS del SUIRPLUS por registro de dependientes adicionales al SDSS. RD$1,715.46 por cada dependiente adicional registrado.</t>
  </si>
  <si>
    <t>RAFAEL ENRIQUE SANTANA POUERIET</t>
  </si>
  <si>
    <t>Masculino</t>
  </si>
  <si>
    <t>ANALISTA DE FISCALIZACIÓN EXTERNA TIC</t>
  </si>
  <si>
    <t>CARRERA ADMINISTRATIVA</t>
  </si>
  <si>
    <t>Correspondiente al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</si>
</sst>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18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sz val="48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  <font>
      <sz val="20"/>
      <name val="Century Gothic"/>
      <family val="2"/>
    </font>
    <font>
      <sz val="20"/>
      <name val="Calibri Light"/>
      <family val="2"/>
    </font>
    <font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5" fontId="33" fillId="2" borderId="4" xfId="0" applyNumberFormat="1" applyFont="1" applyFill="1" applyBorder="1" applyAlignment="1">
      <alignment vertical="top" wrapText="1"/>
    </xf>
    <xf numFmtId="2" fontId="34" fillId="2" borderId="4" xfId="0" applyNumberFormat="1" applyFont="1" applyFill="1" applyBorder="1"/>
    <xf numFmtId="164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165" fontId="34" fillId="2" borderId="4" xfId="0" applyNumberFormat="1" applyFont="1" applyFill="1" applyBorder="1" applyAlignment="1">
      <alignment vertical="top" wrapText="1" readingOrder="1"/>
    </xf>
    <xf numFmtId="0" fontId="36" fillId="0" borderId="4" xfId="0" applyFont="1" applyBorder="1" applyAlignment="1">
      <alignment vertical="center"/>
    </xf>
    <xf numFmtId="0" fontId="36" fillId="0" borderId="4" xfId="0" applyFont="1" applyBorder="1" applyAlignment="1">
      <alignment vertical="top" wrapText="1" readingOrder="1"/>
    </xf>
    <xf numFmtId="164" fontId="36" fillId="0" borderId="4" xfId="4" applyFont="1" applyFill="1" applyBorder="1" applyAlignment="1">
      <alignment horizontal="right"/>
    </xf>
    <xf numFmtId="164" fontId="35" fillId="0" borderId="4" xfId="4" applyFont="1" applyFill="1" applyBorder="1" applyAlignment="1">
      <alignment horizontal="right"/>
    </xf>
    <xf numFmtId="4" fontId="36" fillId="0" borderId="4" xfId="0" applyNumberFormat="1" applyFont="1" applyBorder="1" applyAlignment="1">
      <alignment horizontal="right"/>
    </xf>
    <xf numFmtId="0" fontId="37" fillId="0" borderId="0" xfId="0" applyFont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EFF7FF"/>
      <color rgb="FFB9DCFF"/>
      <color rgb="FFD1D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473776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 editAs="oneCell">
    <xdr:from>
      <xdr:col>16</xdr:col>
      <xdr:colOff>813954</xdr:colOff>
      <xdr:row>1</xdr:row>
      <xdr:rowOff>86591</xdr:rowOff>
    </xdr:from>
    <xdr:to>
      <xdr:col>17</xdr:col>
      <xdr:colOff>954480</xdr:colOff>
      <xdr:row>3</xdr:row>
      <xdr:rowOff>493586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FB6E6-1FA8-4931-90B1-33CFD4CF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5636" y="86591"/>
          <a:ext cx="1629890" cy="1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6" zoomScale="55" zoomScaleNormal="70" zoomScaleSheetLayoutView="55" workbookViewId="0">
      <selection activeCell="C11" sqref="C11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23.57031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6.28515625" style="9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2"/>
      <c r="I1" s="12"/>
      <c r="J1" s="3"/>
    </row>
    <row r="2" spans="1:24" s="1" customFormat="1" ht="72" customHeight="1" x14ac:dyDescent="0.7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25"/>
      <c r="T2" s="25"/>
      <c r="U2" s="25"/>
      <c r="V2" s="25"/>
      <c r="W2" s="25"/>
      <c r="X2" s="25"/>
    </row>
    <row r="3" spans="1:24" s="1" customFormat="1" ht="21" customHeight="1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24" s="51" customFormat="1" ht="62.25" customHeight="1" x14ac:dyDescent="0.2">
      <c r="A4" s="83" t="s">
        <v>23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</row>
    <row r="5" spans="1:24" s="1" customFormat="1" ht="20.25" customHeight="1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24" s="52" customFormat="1" ht="54.75" customHeight="1" x14ac:dyDescent="0.7">
      <c r="A6" s="73" t="s">
        <v>50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</row>
    <row r="7" spans="1:24" s="54" customFormat="1" ht="54" customHeight="1" x14ac:dyDescent="0.2">
      <c r="A7" s="72" t="s">
        <v>17</v>
      </c>
      <c r="B7" s="79" t="s">
        <v>14</v>
      </c>
      <c r="C7" s="80" t="s">
        <v>26</v>
      </c>
      <c r="D7" s="79" t="s">
        <v>19</v>
      </c>
      <c r="E7" s="79" t="s">
        <v>22</v>
      </c>
      <c r="F7" s="79" t="s">
        <v>18</v>
      </c>
      <c r="G7" s="72" t="s">
        <v>15</v>
      </c>
      <c r="H7" s="72" t="s">
        <v>31</v>
      </c>
      <c r="I7" s="85" t="s">
        <v>10</v>
      </c>
      <c r="J7" s="79" t="s">
        <v>8</v>
      </c>
      <c r="K7" s="79"/>
      <c r="L7" s="79"/>
      <c r="M7" s="79"/>
      <c r="N7" s="79"/>
      <c r="O7" s="79"/>
      <c r="P7" s="72" t="s">
        <v>1</v>
      </c>
      <c r="Q7" s="72"/>
      <c r="R7" s="72" t="s">
        <v>16</v>
      </c>
      <c r="S7" s="55"/>
    </row>
    <row r="8" spans="1:24" s="54" customFormat="1" ht="56.25" customHeight="1" x14ac:dyDescent="0.2">
      <c r="A8" s="72"/>
      <c r="B8" s="79"/>
      <c r="C8" s="81"/>
      <c r="D8" s="79"/>
      <c r="E8" s="79"/>
      <c r="F8" s="79"/>
      <c r="G8" s="72"/>
      <c r="H8" s="72"/>
      <c r="I8" s="85"/>
      <c r="J8" s="72" t="s">
        <v>12</v>
      </c>
      <c r="K8" s="72"/>
      <c r="L8" s="90" t="s">
        <v>9</v>
      </c>
      <c r="M8" s="72" t="s">
        <v>13</v>
      </c>
      <c r="N8" s="72"/>
      <c r="O8" s="72" t="s">
        <v>11</v>
      </c>
      <c r="P8" s="72" t="s">
        <v>3</v>
      </c>
      <c r="Q8" s="72" t="s">
        <v>0</v>
      </c>
      <c r="R8" s="72"/>
    </row>
    <row r="9" spans="1:24" s="54" customFormat="1" ht="64.5" customHeight="1" x14ac:dyDescent="0.2">
      <c r="A9" s="72"/>
      <c r="B9" s="79"/>
      <c r="C9" s="82"/>
      <c r="D9" s="79"/>
      <c r="E9" s="79"/>
      <c r="F9" s="79"/>
      <c r="G9" s="72"/>
      <c r="H9" s="72"/>
      <c r="I9" s="85"/>
      <c r="J9" s="56" t="s">
        <v>4</v>
      </c>
      <c r="K9" s="53" t="s">
        <v>5</v>
      </c>
      <c r="L9" s="90"/>
      <c r="M9" s="53" t="s">
        <v>6</v>
      </c>
      <c r="N9" s="53" t="s">
        <v>7</v>
      </c>
      <c r="O9" s="72"/>
      <c r="P9" s="72"/>
      <c r="Q9" s="72"/>
      <c r="R9" s="72"/>
    </row>
    <row r="10" spans="1:24" s="50" customFormat="1" ht="84.75" customHeight="1" x14ac:dyDescent="0.5">
      <c r="A10" s="48">
        <v>1</v>
      </c>
      <c r="B10" s="57" t="s">
        <v>34</v>
      </c>
      <c r="C10" s="57" t="s">
        <v>35</v>
      </c>
      <c r="D10" s="57" t="s">
        <v>36</v>
      </c>
      <c r="E10" s="57" t="s">
        <v>37</v>
      </c>
      <c r="F10" s="58" t="s">
        <v>38</v>
      </c>
      <c r="G10" s="59">
        <v>140000</v>
      </c>
      <c r="H10" s="49"/>
      <c r="I10" s="62">
        <v>21085.5</v>
      </c>
      <c r="J10" s="62">
        <f>G10*2.87/100</f>
        <v>4018</v>
      </c>
      <c r="K10" s="62">
        <f>G10*7.1/100</f>
        <v>9940</v>
      </c>
      <c r="L10" s="61">
        <f>77410*1.1%</f>
        <v>851.5100000000001</v>
      </c>
      <c r="M10" s="62">
        <f>G10*3.04/100</f>
        <v>4256</v>
      </c>
      <c r="N10" s="60">
        <f>G10*7.09/100</f>
        <v>9926</v>
      </c>
      <c r="O10" s="63">
        <f>1715.46</f>
        <v>1715.46</v>
      </c>
      <c r="P10" s="64">
        <f>I10+J10+M10+O10</f>
        <v>31074.959999999999</v>
      </c>
      <c r="Q10" s="64">
        <f>K10+L10+N10</f>
        <v>20717.510000000002</v>
      </c>
      <c r="R10" s="64">
        <f>G10-P10</f>
        <v>108925.04000000001</v>
      </c>
    </row>
    <row r="11" spans="1:24" s="50" customFormat="1" ht="84.75" customHeight="1" x14ac:dyDescent="0.5">
      <c r="A11" s="48">
        <f>+A10+1</f>
        <v>2</v>
      </c>
      <c r="B11" s="57" t="s">
        <v>39</v>
      </c>
      <c r="C11" s="57" t="s">
        <v>35</v>
      </c>
      <c r="D11" s="57" t="s">
        <v>36</v>
      </c>
      <c r="E11" s="57" t="s">
        <v>40</v>
      </c>
      <c r="F11" s="58" t="s">
        <v>38</v>
      </c>
      <c r="G11" s="59">
        <v>90000</v>
      </c>
      <c r="H11" s="49"/>
      <c r="I11" s="62">
        <v>9753.1200000000008</v>
      </c>
      <c r="J11" s="62">
        <f t="shared" ref="J11:J14" si="0">G11*2.87/100</f>
        <v>2583</v>
      </c>
      <c r="K11" s="62">
        <f t="shared" ref="K11:K14" si="1">G11*7.1/100</f>
        <v>6390</v>
      </c>
      <c r="L11" s="61">
        <f>77410*1.1%</f>
        <v>851.5100000000001</v>
      </c>
      <c r="M11" s="62">
        <f t="shared" ref="M11:M14" si="2">G11*3.04/100</f>
        <v>2736</v>
      </c>
      <c r="N11" s="60">
        <f t="shared" ref="N11:N14" si="3">G11*7.09/100</f>
        <v>6381</v>
      </c>
      <c r="O11" s="63">
        <v>0</v>
      </c>
      <c r="P11" s="64">
        <f>I11+J11+M11+O11</f>
        <v>15072.12</v>
      </c>
      <c r="Q11" s="64">
        <f>K11+L11+N11</f>
        <v>13622.51</v>
      </c>
      <c r="R11" s="64">
        <f t="shared" ref="R11:R14" si="4">G11-P11</f>
        <v>74927.88</v>
      </c>
    </row>
    <row r="12" spans="1:24" s="50" customFormat="1" ht="82.5" customHeight="1" x14ac:dyDescent="0.5">
      <c r="A12" s="48">
        <f t="shared" ref="A12:A14" si="5">+A11+1</f>
        <v>3</v>
      </c>
      <c r="B12" s="57" t="s">
        <v>41</v>
      </c>
      <c r="C12" s="57" t="s">
        <v>35</v>
      </c>
      <c r="D12" s="57" t="s">
        <v>36</v>
      </c>
      <c r="E12" s="57" t="s">
        <v>42</v>
      </c>
      <c r="F12" s="58" t="s">
        <v>38</v>
      </c>
      <c r="G12" s="59">
        <v>60000</v>
      </c>
      <c r="H12" s="49"/>
      <c r="I12" s="62">
        <v>3143.58</v>
      </c>
      <c r="J12" s="62">
        <f t="shared" si="0"/>
        <v>1722</v>
      </c>
      <c r="K12" s="62">
        <f t="shared" si="1"/>
        <v>4260</v>
      </c>
      <c r="L12" s="62">
        <f>+G12*1.1%</f>
        <v>660.00000000000011</v>
      </c>
      <c r="M12" s="62">
        <f t="shared" si="2"/>
        <v>1824</v>
      </c>
      <c r="N12" s="60">
        <f t="shared" si="3"/>
        <v>4254</v>
      </c>
      <c r="O12" s="65">
        <v>1715.46</v>
      </c>
      <c r="P12" s="64">
        <f>I12+J12+M12+O12</f>
        <v>8405.0400000000009</v>
      </c>
      <c r="Q12" s="64">
        <f>K12+L12+N12</f>
        <v>9174</v>
      </c>
      <c r="R12" s="64">
        <f t="shared" si="4"/>
        <v>51594.96</v>
      </c>
    </row>
    <row r="13" spans="1:24" s="71" customFormat="1" ht="94.5" x14ac:dyDescent="0.5">
      <c r="A13" s="48">
        <f t="shared" si="5"/>
        <v>4</v>
      </c>
      <c r="B13" s="57" t="s">
        <v>46</v>
      </c>
      <c r="C13" s="66" t="s">
        <v>47</v>
      </c>
      <c r="D13" s="57" t="s">
        <v>36</v>
      </c>
      <c r="E13" s="67" t="s">
        <v>48</v>
      </c>
      <c r="F13" s="58" t="s">
        <v>49</v>
      </c>
      <c r="G13" s="68">
        <v>90000</v>
      </c>
      <c r="H13" s="69"/>
      <c r="I13" s="62">
        <v>9753.1200000000008</v>
      </c>
      <c r="J13" s="62">
        <f t="shared" ref="J13" si="6">G13*2.87/100</f>
        <v>2583</v>
      </c>
      <c r="K13" s="62">
        <f t="shared" ref="K13" si="7">G13*7.1/100</f>
        <v>6390</v>
      </c>
      <c r="L13" s="61">
        <f>77410*1.1%</f>
        <v>851.5100000000001</v>
      </c>
      <c r="M13" s="62">
        <f t="shared" ref="M13" si="8">G13*3.04/100</f>
        <v>2736</v>
      </c>
      <c r="N13" s="60">
        <f t="shared" ref="N13" si="9">G13*7.09/100</f>
        <v>6381</v>
      </c>
      <c r="O13" s="70">
        <v>0</v>
      </c>
      <c r="P13" s="64">
        <f>I13+J13+M13+O13</f>
        <v>15072.12</v>
      </c>
      <c r="Q13" s="64">
        <f>K13+L13+N13</f>
        <v>13622.51</v>
      </c>
      <c r="R13" s="64">
        <f t="shared" ref="R13" si="10">G13-P13</f>
        <v>74927.88</v>
      </c>
    </row>
    <row r="14" spans="1:24" s="50" customFormat="1" ht="71.25" customHeight="1" x14ac:dyDescent="0.5">
      <c r="A14" s="48">
        <f t="shared" si="5"/>
        <v>5</v>
      </c>
      <c r="B14" s="57" t="s">
        <v>43</v>
      </c>
      <c r="C14" s="57" t="s">
        <v>35</v>
      </c>
      <c r="D14" s="57" t="s">
        <v>36</v>
      </c>
      <c r="E14" s="57" t="s">
        <v>44</v>
      </c>
      <c r="F14" s="58" t="s">
        <v>38</v>
      </c>
      <c r="G14" s="59">
        <v>20000</v>
      </c>
      <c r="H14" s="49"/>
      <c r="I14" s="62">
        <v>0</v>
      </c>
      <c r="J14" s="62">
        <f t="shared" si="0"/>
        <v>574</v>
      </c>
      <c r="K14" s="62">
        <f t="shared" si="1"/>
        <v>1420</v>
      </c>
      <c r="L14" s="62">
        <f>+G14*1.1%</f>
        <v>220.00000000000003</v>
      </c>
      <c r="M14" s="62">
        <f t="shared" si="2"/>
        <v>608</v>
      </c>
      <c r="N14" s="60">
        <f t="shared" si="3"/>
        <v>1418</v>
      </c>
      <c r="O14" s="65">
        <v>0</v>
      </c>
      <c r="P14" s="64">
        <f>I14+J14+M14+O14</f>
        <v>1182</v>
      </c>
      <c r="Q14" s="64">
        <f>K14+L14+N14</f>
        <v>3058</v>
      </c>
      <c r="R14" s="64">
        <f t="shared" si="4"/>
        <v>18818</v>
      </c>
    </row>
    <row r="15" spans="1:24" s="1" customFormat="1" ht="34.5" customHeight="1" x14ac:dyDescent="0.2">
      <c r="A15" s="77" t="s">
        <v>21</v>
      </c>
      <c r="B15" s="77"/>
      <c r="C15" s="77"/>
      <c r="D15" s="77"/>
      <c r="E15" s="77"/>
      <c r="F15" s="26"/>
      <c r="G15" s="28">
        <f t="shared" ref="G15:R15" si="11">SUM(G10:G14)</f>
        <v>400000</v>
      </c>
      <c r="H15" s="28">
        <f t="shared" si="11"/>
        <v>0</v>
      </c>
      <c r="I15" s="28">
        <f t="shared" si="11"/>
        <v>43735.320000000007</v>
      </c>
      <c r="J15" s="28">
        <f t="shared" si="11"/>
        <v>11480</v>
      </c>
      <c r="K15" s="28">
        <f t="shared" si="11"/>
        <v>28400</v>
      </c>
      <c r="L15" s="28">
        <f t="shared" si="11"/>
        <v>3434.5300000000007</v>
      </c>
      <c r="M15" s="28">
        <f t="shared" si="11"/>
        <v>12160</v>
      </c>
      <c r="N15" s="28">
        <f t="shared" si="11"/>
        <v>28360</v>
      </c>
      <c r="O15" s="28">
        <f t="shared" si="11"/>
        <v>3430.92</v>
      </c>
      <c r="P15" s="28">
        <f t="shared" si="11"/>
        <v>70806.240000000005</v>
      </c>
      <c r="Q15" s="28">
        <f t="shared" si="11"/>
        <v>60194.530000000006</v>
      </c>
      <c r="R15" s="28">
        <f t="shared" si="11"/>
        <v>329193.76</v>
      </c>
    </row>
    <row r="16" spans="1:24" s="1" customFormat="1" ht="35.1" customHeight="1" x14ac:dyDescent="0.2">
      <c r="A16" s="78" t="s">
        <v>20</v>
      </c>
      <c r="B16" s="78"/>
      <c r="C16" s="78"/>
      <c r="D16" s="78"/>
      <c r="E16" s="78"/>
      <c r="F16" s="27"/>
      <c r="G16" s="29">
        <f>SUM(G15)</f>
        <v>400000</v>
      </c>
      <c r="H16" s="29">
        <f>SUM(H15)</f>
        <v>0</v>
      </c>
      <c r="I16" s="29">
        <f t="shared" ref="I16:Q16" si="12">SUM(I15)</f>
        <v>43735.320000000007</v>
      </c>
      <c r="J16" s="29">
        <f t="shared" si="12"/>
        <v>11480</v>
      </c>
      <c r="K16" s="29">
        <f t="shared" si="12"/>
        <v>28400</v>
      </c>
      <c r="L16" s="29">
        <f t="shared" si="12"/>
        <v>3434.5300000000007</v>
      </c>
      <c r="M16" s="29">
        <f t="shared" si="12"/>
        <v>12160</v>
      </c>
      <c r="N16" s="29">
        <f t="shared" si="12"/>
        <v>28360</v>
      </c>
      <c r="O16" s="29">
        <f>SUM(O15)</f>
        <v>3430.92</v>
      </c>
      <c r="P16" s="29">
        <f t="shared" si="12"/>
        <v>70806.240000000005</v>
      </c>
      <c r="Q16" s="29">
        <f t="shared" si="12"/>
        <v>60194.530000000006</v>
      </c>
      <c r="R16" s="29">
        <f>SUM(R15)</f>
        <v>329193.76</v>
      </c>
    </row>
    <row r="17" spans="1:18" s="16" customFormat="1" ht="24" customHeight="1" x14ac:dyDescent="0.2">
      <c r="A17" s="42"/>
      <c r="B17" s="43"/>
      <c r="C17" s="43"/>
      <c r="D17" s="43"/>
      <c r="E17" s="44"/>
      <c r="F17" s="15"/>
      <c r="G17" s="17"/>
      <c r="H17" s="17"/>
      <c r="I17" s="19"/>
      <c r="J17" s="20"/>
      <c r="K17" s="20"/>
      <c r="L17" s="21"/>
      <c r="M17" s="19"/>
      <c r="N17" s="19"/>
      <c r="O17" s="19"/>
      <c r="P17" s="19"/>
      <c r="Q17" s="17"/>
      <c r="R17" s="17"/>
    </row>
    <row r="18" spans="1:18" s="16" customFormat="1" ht="24" customHeight="1" x14ac:dyDescent="0.2">
      <c r="A18" s="45" t="s">
        <v>2</v>
      </c>
      <c r="B18" s="46"/>
      <c r="C18" s="46"/>
      <c r="D18" s="46"/>
      <c r="E18" s="47"/>
      <c r="F18" s="40"/>
      <c r="G18" s="24" t="s">
        <v>24</v>
      </c>
      <c r="H18" s="24"/>
      <c r="I18" s="24" t="s">
        <v>28</v>
      </c>
      <c r="J18" s="20"/>
      <c r="K18" s="20"/>
      <c r="L18" s="21"/>
      <c r="M18" s="19"/>
      <c r="N18" s="19"/>
      <c r="O18" s="19"/>
      <c r="P18" s="19"/>
      <c r="Q18" s="17"/>
      <c r="R18" s="17"/>
    </row>
    <row r="19" spans="1:18" s="16" customFormat="1" ht="24" customHeight="1" x14ac:dyDescent="0.3">
      <c r="A19" s="47" t="s">
        <v>25</v>
      </c>
      <c r="B19" s="46"/>
      <c r="C19" s="46"/>
      <c r="D19" s="46"/>
      <c r="E19" s="47"/>
      <c r="F19" s="40"/>
      <c r="G19" s="20"/>
      <c r="H19" s="20"/>
      <c r="I19" s="41"/>
      <c r="J19" s="41" t="s">
        <v>32</v>
      </c>
      <c r="K19" s="22"/>
      <c r="L19" s="20"/>
      <c r="M19" s="21"/>
      <c r="N19" s="20"/>
      <c r="O19" s="20"/>
      <c r="P19" s="20"/>
      <c r="Q19" s="20"/>
      <c r="R19" s="17"/>
    </row>
    <row r="20" spans="1:18" s="16" customFormat="1" ht="24" customHeight="1" x14ac:dyDescent="0.2">
      <c r="A20" s="47" t="s">
        <v>29</v>
      </c>
      <c r="B20" s="46"/>
      <c r="C20" s="46"/>
      <c r="D20" s="46"/>
      <c r="E20" s="47"/>
      <c r="F20" s="40"/>
      <c r="G20" s="40"/>
      <c r="H20" s="40"/>
      <c r="I20" s="23"/>
      <c r="J20" s="23" t="s">
        <v>33</v>
      </c>
      <c r="K20" s="34"/>
      <c r="L20" s="35"/>
      <c r="M20" s="35"/>
      <c r="N20" s="35"/>
      <c r="O20" s="35"/>
      <c r="P20" s="36"/>
      <c r="Q20" s="35"/>
      <c r="R20" s="37"/>
    </row>
    <row r="21" spans="1:18" s="16" customFormat="1" ht="24" customHeight="1" x14ac:dyDescent="0.2">
      <c r="A21" s="47" t="s">
        <v>30</v>
      </c>
      <c r="B21" s="46"/>
      <c r="C21" s="46"/>
      <c r="D21" s="46"/>
      <c r="E21" s="47"/>
      <c r="F21" s="40"/>
      <c r="G21" s="19"/>
      <c r="H21" s="19"/>
      <c r="I21" s="38"/>
      <c r="J21" s="30"/>
      <c r="K21" s="31"/>
      <c r="L21" s="32"/>
      <c r="M21" s="31"/>
      <c r="N21" s="31"/>
      <c r="O21" s="32"/>
      <c r="P21" s="33"/>
      <c r="Q21" s="39"/>
      <c r="R21" s="37"/>
    </row>
    <row r="22" spans="1:18" s="16" customFormat="1" ht="24" customHeight="1" x14ac:dyDescent="0.2">
      <c r="A22" s="47" t="s">
        <v>45</v>
      </c>
      <c r="B22" s="46"/>
      <c r="C22" s="46"/>
      <c r="D22" s="46"/>
      <c r="E22" s="47"/>
      <c r="F22" s="40"/>
      <c r="G22" s="40"/>
      <c r="H22" s="40"/>
      <c r="I22" s="23"/>
      <c r="J22" s="22"/>
      <c r="K22" s="21"/>
      <c r="L22" s="19"/>
      <c r="M22" s="21"/>
      <c r="N22" s="21"/>
      <c r="O22" s="21"/>
      <c r="P22" s="21"/>
      <c r="Q22" s="18"/>
      <c r="R22" s="18"/>
    </row>
    <row r="23" spans="1:18" s="1" customFormat="1" ht="24" customHeight="1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"/>
      <c r="N23" s="8"/>
      <c r="O23" s="8"/>
      <c r="P23" s="8"/>
      <c r="Q23" s="8"/>
      <c r="R23" s="8"/>
    </row>
    <row r="24" spans="1:18" s="1" customFormat="1" ht="24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B26" s="2"/>
      <c r="C26" s="2"/>
      <c r="D26" s="2"/>
      <c r="F26" s="2"/>
      <c r="G26" s="2"/>
      <c r="H26" s="2"/>
      <c r="I26" s="12"/>
      <c r="J26" s="3"/>
      <c r="K26" s="8"/>
      <c r="M26" s="8"/>
      <c r="N26" s="8"/>
      <c r="O26" s="8"/>
      <c r="P26" s="8"/>
      <c r="Q26" s="8"/>
      <c r="R26" s="8"/>
    </row>
    <row r="27" spans="1:18" s="1" customFormat="1" ht="24" customHeight="1" x14ac:dyDescent="0.2">
      <c r="A27" s="4"/>
      <c r="B27" s="2"/>
      <c r="C27" s="2"/>
      <c r="D27" s="2"/>
      <c r="F27" s="2"/>
      <c r="G27" s="2"/>
      <c r="H27" s="2"/>
      <c r="I27" s="12"/>
      <c r="J27" s="3"/>
      <c r="K27" s="8"/>
      <c r="M27" s="8"/>
      <c r="P27" s="8"/>
      <c r="Q27" s="8"/>
      <c r="R27" s="8"/>
    </row>
    <row r="28" spans="1:18" s="1" customFormat="1" ht="24" customHeight="1" x14ac:dyDescent="0.2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1:18" s="1" customFormat="1" ht="24" customHeight="1" x14ac:dyDescent="0.2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s="1" customFormat="1" ht="24" customHeight="1" x14ac:dyDescent="0.2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18" s="1" customFormat="1" ht="24" customHeight="1" x14ac:dyDescent="0.2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18" s="1" customFormat="1" ht="24" customHeight="1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s="1" customFormat="1" ht="15.75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</sheetData>
  <mergeCells count="32">
    <mergeCell ref="A7:A9"/>
    <mergeCell ref="G7:G9"/>
    <mergeCell ref="I7:I9"/>
    <mergeCell ref="A33:R33"/>
    <mergeCell ref="A29:R29"/>
    <mergeCell ref="A31:R31"/>
    <mergeCell ref="A30:R30"/>
    <mergeCell ref="A23:L23"/>
    <mergeCell ref="A32:R32"/>
    <mergeCell ref="A28:R28"/>
    <mergeCell ref="A24:L24"/>
    <mergeCell ref="Q8:Q9"/>
    <mergeCell ref="O8:O9"/>
    <mergeCell ref="L8:L9"/>
    <mergeCell ref="P8:P9"/>
    <mergeCell ref="B7:B9"/>
    <mergeCell ref="H7:H9"/>
    <mergeCell ref="A6:R6"/>
    <mergeCell ref="A2:R3"/>
    <mergeCell ref="A15:E15"/>
    <mergeCell ref="A16:E16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4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2024-08-15T13:24:17Z</cp:lastPrinted>
  <dcterms:created xsi:type="dcterms:W3CDTF">2006-07-11T17:39:34Z</dcterms:created>
  <dcterms:modified xsi:type="dcterms:W3CDTF">2024-09-30T16:10:25Z</dcterms:modified>
</cp:coreProperties>
</file>