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1582095B-968E-4015-8F87-51331FE87DA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fijos'!$A$1:$R$22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0" i="1"/>
  <c r="R13" i="1"/>
  <c r="R12" i="1"/>
  <c r="R11" i="1"/>
  <c r="R10" i="1"/>
  <c r="N13" i="1"/>
  <c r="N12" i="1"/>
  <c r="N11" i="1"/>
  <c r="N10" i="1"/>
  <c r="M13" i="1"/>
  <c r="M12" i="1"/>
  <c r="M11" i="1"/>
  <c r="P11" i="1" s="1"/>
  <c r="M10" i="1"/>
  <c r="L13" i="1"/>
  <c r="Q13" i="1" s="1"/>
  <c r="L12" i="1"/>
  <c r="Q12" i="1" s="1"/>
  <c r="K13" i="1"/>
  <c r="K12" i="1"/>
  <c r="K11" i="1"/>
  <c r="K10" i="1"/>
  <c r="J13" i="1"/>
  <c r="J12" i="1"/>
  <c r="J11" i="1"/>
  <c r="J10" i="1"/>
  <c r="P13" i="1"/>
  <c r="P12" i="1"/>
  <c r="Q11" i="1"/>
  <c r="O10" i="1"/>
  <c r="Q10" i="1" l="1"/>
  <c r="P10" i="1"/>
  <c r="A13" i="1" l="1"/>
  <c r="A12" i="1"/>
  <c r="A11" i="1"/>
  <c r="I14" i="1"/>
  <c r="J14" i="1"/>
  <c r="J15" i="1" s="1"/>
  <c r="K14" i="1"/>
  <c r="K15" i="1" s="1"/>
  <c r="L14" i="1"/>
  <c r="L15" i="1" s="1"/>
  <c r="I15" i="1"/>
  <c r="H14" i="1"/>
  <c r="H15" i="1" s="1"/>
  <c r="O14" i="1" l="1"/>
  <c r="G14" i="1"/>
  <c r="O15" i="1" l="1"/>
  <c r="M14" i="1" l="1"/>
  <c r="N14" i="1"/>
  <c r="Q14" i="1" l="1"/>
  <c r="P14" i="1"/>
  <c r="M15" i="1"/>
  <c r="N15" i="1"/>
  <c r="G15" i="1"/>
  <c r="P15" i="1" l="1"/>
  <c r="Q15" i="1"/>
  <c r="R14" i="1" l="1"/>
  <c r="R15" i="1" s="1"/>
</calcChain>
</file>

<file path=xl/sharedStrings.xml><?xml version="1.0" encoding="utf-8"?>
<sst xmlns="http://schemas.openxmlformats.org/spreadsheetml/2006/main" count="56" uniqueCount="47">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</sst>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4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5" fillId="2" borderId="4" xfId="0" applyNumberFormat="1" applyFont="1" applyFill="1" applyBorder="1" applyAlignment="1">
      <alignment vertical="top" wrapText="1" readingOrder="1"/>
    </xf>
    <xf numFmtId="164" fontId="33" fillId="2" borderId="4" xfId="4" applyFont="1" applyFill="1" applyBorder="1" applyAlignment="1">
      <alignment vertical="top" wrapText="1"/>
    </xf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381000</xdr:colOff>
      <xdr:row>14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954481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3"/>
  <sheetViews>
    <sheetView tabSelected="1" view="pageBreakPreview" topLeftCell="C3" zoomScale="55" zoomScaleNormal="70" zoomScaleSheetLayoutView="55" workbookViewId="0">
      <selection activeCell="L11" sqref="L11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25"/>
      <c r="T2" s="25"/>
      <c r="U2" s="25"/>
      <c r="V2" s="25"/>
      <c r="W2" s="25"/>
      <c r="X2" s="25"/>
      <c r="Y2" s="25"/>
    </row>
    <row r="3" spans="1:25" s="1" customFormat="1" ht="21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25" s="51" customFormat="1" ht="62.25" customHeight="1" x14ac:dyDescent="0.2">
      <c r="A4" s="85" t="s">
        <v>23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25" s="1" customFormat="1" ht="20.2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25" s="52" customFormat="1" ht="54.75" customHeight="1" x14ac:dyDescent="0.7">
      <c r="A6" s="76" t="s">
        <v>46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25" s="54" customFormat="1" ht="54" customHeight="1" x14ac:dyDescent="0.2">
      <c r="A7" s="68" t="s">
        <v>17</v>
      </c>
      <c r="B7" s="75" t="s">
        <v>14</v>
      </c>
      <c r="C7" s="82" t="s">
        <v>26</v>
      </c>
      <c r="D7" s="75" t="s">
        <v>19</v>
      </c>
      <c r="E7" s="75" t="s">
        <v>22</v>
      </c>
      <c r="F7" s="75" t="s">
        <v>18</v>
      </c>
      <c r="G7" s="68" t="s">
        <v>15</v>
      </c>
      <c r="H7" s="68" t="s">
        <v>31</v>
      </c>
      <c r="I7" s="69" t="s">
        <v>10</v>
      </c>
      <c r="J7" s="75" t="s">
        <v>8</v>
      </c>
      <c r="K7" s="75"/>
      <c r="L7" s="75"/>
      <c r="M7" s="75"/>
      <c r="N7" s="75"/>
      <c r="O7" s="75"/>
      <c r="P7" s="68" t="s">
        <v>1</v>
      </c>
      <c r="Q7" s="68"/>
      <c r="R7" s="68" t="s">
        <v>16</v>
      </c>
      <c r="T7" s="55"/>
    </row>
    <row r="8" spans="1:25" s="54" customFormat="1" ht="56.25" customHeight="1" x14ac:dyDescent="0.2">
      <c r="A8" s="68"/>
      <c r="B8" s="75"/>
      <c r="C8" s="83"/>
      <c r="D8" s="75"/>
      <c r="E8" s="75"/>
      <c r="F8" s="75"/>
      <c r="G8" s="68"/>
      <c r="H8" s="68"/>
      <c r="I8" s="69"/>
      <c r="J8" s="68" t="s">
        <v>12</v>
      </c>
      <c r="K8" s="68"/>
      <c r="L8" s="74" t="s">
        <v>9</v>
      </c>
      <c r="M8" s="68" t="s">
        <v>13</v>
      </c>
      <c r="N8" s="68"/>
      <c r="O8" s="68" t="s">
        <v>11</v>
      </c>
      <c r="P8" s="68" t="s">
        <v>3</v>
      </c>
      <c r="Q8" s="68" t="s">
        <v>0</v>
      </c>
      <c r="R8" s="68"/>
    </row>
    <row r="9" spans="1:25" s="54" customFormat="1" ht="64.5" customHeight="1" x14ac:dyDescent="0.2">
      <c r="A9" s="68"/>
      <c r="B9" s="75"/>
      <c r="C9" s="84"/>
      <c r="D9" s="75"/>
      <c r="E9" s="75"/>
      <c r="F9" s="75"/>
      <c r="G9" s="68"/>
      <c r="H9" s="68"/>
      <c r="I9" s="69"/>
      <c r="J9" s="56" t="s">
        <v>4</v>
      </c>
      <c r="K9" s="53" t="s">
        <v>5</v>
      </c>
      <c r="L9" s="74"/>
      <c r="M9" s="53" t="s">
        <v>6</v>
      </c>
      <c r="N9" s="53" t="s">
        <v>7</v>
      </c>
      <c r="O9" s="68"/>
      <c r="P9" s="68"/>
      <c r="Q9" s="68"/>
      <c r="R9" s="68"/>
    </row>
    <row r="10" spans="1:25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0">
        <v>20656.64</v>
      </c>
      <c r="J10" s="61">
        <f>G10*2.87/100</f>
        <v>4018</v>
      </c>
      <c r="K10" s="62">
        <f>G10*7.1/100</f>
        <v>9940</v>
      </c>
      <c r="L10" s="63">
        <f>77410*1.1%</f>
        <v>851.5100000000001</v>
      </c>
      <c r="M10" s="64">
        <f>G10*3.04/100</f>
        <v>4256</v>
      </c>
      <c r="N10" s="62">
        <f>G10*7.09/100</f>
        <v>9926</v>
      </c>
      <c r="O10" s="65">
        <f>1715.46*2</f>
        <v>3430.92</v>
      </c>
      <c r="P10" s="66">
        <f>I10+J10+M10+O10</f>
        <v>32361.559999999998</v>
      </c>
      <c r="Q10" s="66">
        <f>K10+L10+N10</f>
        <v>20717.510000000002</v>
      </c>
      <c r="R10" s="66">
        <f>G10-P10</f>
        <v>107638.44</v>
      </c>
    </row>
    <row r="11" spans="1:25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0">
        <v>9753.1200000000008</v>
      </c>
      <c r="J11" s="61">
        <f t="shared" ref="J11:J13" si="0">G11*2.87/100</f>
        <v>2583</v>
      </c>
      <c r="K11" s="62">
        <f t="shared" ref="K11:K13" si="1">G11*7.1/100</f>
        <v>6390</v>
      </c>
      <c r="L11" s="63">
        <f>77410*1.1%</f>
        <v>851.5100000000001</v>
      </c>
      <c r="M11" s="64">
        <f t="shared" ref="M11:M13" si="2">G11*3.04/100</f>
        <v>2736</v>
      </c>
      <c r="N11" s="62">
        <f t="shared" ref="N11:N13" si="3">G11*7.09/100</f>
        <v>6381</v>
      </c>
      <c r="O11" s="65">
        <v>0</v>
      </c>
      <c r="P11" s="66">
        <f>I11+J11+M11+O11</f>
        <v>15072.12</v>
      </c>
      <c r="Q11" s="66">
        <f>K11+L11+N11</f>
        <v>13622.51</v>
      </c>
      <c r="R11" s="66">
        <f t="shared" ref="R11:R13" si="4">G11-P11</f>
        <v>74927.88</v>
      </c>
    </row>
    <row r="12" spans="1:25" s="50" customFormat="1" ht="82.5" customHeight="1" x14ac:dyDescent="0.5">
      <c r="A12" s="48">
        <f t="shared" ref="A12:A13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0">
        <v>3143.58</v>
      </c>
      <c r="J12" s="61">
        <f t="shared" si="0"/>
        <v>1722</v>
      </c>
      <c r="K12" s="62">
        <f t="shared" si="1"/>
        <v>4260</v>
      </c>
      <c r="L12" s="64">
        <f>+G12*1.1%</f>
        <v>660.00000000000011</v>
      </c>
      <c r="M12" s="64">
        <f t="shared" si="2"/>
        <v>1824</v>
      </c>
      <c r="N12" s="62">
        <f t="shared" si="3"/>
        <v>4254</v>
      </c>
      <c r="O12" s="67">
        <v>1715.46</v>
      </c>
      <c r="P12" s="66">
        <f>I12+J12+M12+O12</f>
        <v>8405.0400000000009</v>
      </c>
      <c r="Q12" s="66">
        <f>K12+L12+N12</f>
        <v>9174</v>
      </c>
      <c r="R12" s="66">
        <f t="shared" si="4"/>
        <v>51594.96</v>
      </c>
    </row>
    <row r="13" spans="1:25" s="50" customFormat="1" ht="71.25" customHeight="1" x14ac:dyDescent="0.5">
      <c r="A13" s="48">
        <f t="shared" si="5"/>
        <v>4</v>
      </c>
      <c r="B13" s="57" t="s">
        <v>43</v>
      </c>
      <c r="C13" s="57" t="s">
        <v>35</v>
      </c>
      <c r="D13" s="57" t="s">
        <v>36</v>
      </c>
      <c r="E13" s="57" t="s">
        <v>44</v>
      </c>
      <c r="F13" s="58" t="s">
        <v>38</v>
      </c>
      <c r="G13" s="59">
        <v>20000</v>
      </c>
      <c r="H13" s="49"/>
      <c r="I13" s="60">
        <v>0</v>
      </c>
      <c r="J13" s="61">
        <f t="shared" si="0"/>
        <v>574</v>
      </c>
      <c r="K13" s="62">
        <f t="shared" si="1"/>
        <v>1420</v>
      </c>
      <c r="L13" s="64">
        <f>+G13*1.1%</f>
        <v>220.00000000000003</v>
      </c>
      <c r="M13" s="64">
        <f t="shared" si="2"/>
        <v>608</v>
      </c>
      <c r="N13" s="62">
        <f t="shared" si="3"/>
        <v>1418</v>
      </c>
      <c r="O13" s="67">
        <v>0</v>
      </c>
      <c r="P13" s="66">
        <f>I13+J13+M13+O13</f>
        <v>1182</v>
      </c>
      <c r="Q13" s="66">
        <f>K13+L13+N13</f>
        <v>3058</v>
      </c>
      <c r="R13" s="66">
        <f t="shared" si="4"/>
        <v>18818</v>
      </c>
    </row>
    <row r="14" spans="1:25" s="1" customFormat="1" ht="34.5" customHeight="1" x14ac:dyDescent="0.2">
      <c r="A14" s="80" t="s">
        <v>21</v>
      </c>
      <c r="B14" s="80"/>
      <c r="C14" s="80"/>
      <c r="D14" s="80"/>
      <c r="E14" s="80"/>
      <c r="F14" s="26"/>
      <c r="G14" s="28">
        <f t="shared" ref="G14:R14" si="6">SUM(G10:G13)</f>
        <v>310000</v>
      </c>
      <c r="H14" s="28">
        <f t="shared" si="6"/>
        <v>0</v>
      </c>
      <c r="I14" s="28">
        <f t="shared" si="6"/>
        <v>33553.340000000004</v>
      </c>
      <c r="J14" s="28">
        <f t="shared" si="6"/>
        <v>8897</v>
      </c>
      <c r="K14" s="28">
        <f t="shared" si="6"/>
        <v>22010</v>
      </c>
      <c r="L14" s="28">
        <f t="shared" si="6"/>
        <v>2583.0200000000004</v>
      </c>
      <c r="M14" s="28">
        <f t="shared" si="6"/>
        <v>9424</v>
      </c>
      <c r="N14" s="28">
        <f t="shared" si="6"/>
        <v>21979</v>
      </c>
      <c r="O14" s="28">
        <f t="shared" si="6"/>
        <v>5146.38</v>
      </c>
      <c r="P14" s="28">
        <f t="shared" si="6"/>
        <v>57020.72</v>
      </c>
      <c r="Q14" s="28">
        <f t="shared" si="6"/>
        <v>46572.020000000004</v>
      </c>
      <c r="R14" s="28">
        <f t="shared" si="6"/>
        <v>252979.28</v>
      </c>
    </row>
    <row r="15" spans="1:25" s="1" customFormat="1" ht="35.1" customHeight="1" x14ac:dyDescent="0.2">
      <c r="A15" s="81" t="s">
        <v>20</v>
      </c>
      <c r="B15" s="81"/>
      <c r="C15" s="81"/>
      <c r="D15" s="81"/>
      <c r="E15" s="81"/>
      <c r="F15" s="27"/>
      <c r="G15" s="29">
        <f>SUM(G14)</f>
        <v>310000</v>
      </c>
      <c r="H15" s="29">
        <f>SUM(H14)</f>
        <v>0</v>
      </c>
      <c r="I15" s="29">
        <f t="shared" ref="I15:Q15" si="7">SUM(I14)</f>
        <v>33553.340000000004</v>
      </c>
      <c r="J15" s="29">
        <f t="shared" si="7"/>
        <v>8897</v>
      </c>
      <c r="K15" s="29">
        <f t="shared" si="7"/>
        <v>22010</v>
      </c>
      <c r="L15" s="29">
        <f t="shared" si="7"/>
        <v>2583.0200000000004</v>
      </c>
      <c r="M15" s="29">
        <f t="shared" si="7"/>
        <v>9424</v>
      </c>
      <c r="N15" s="29">
        <f t="shared" si="7"/>
        <v>21979</v>
      </c>
      <c r="O15" s="29">
        <f>SUM(O14)</f>
        <v>5146.38</v>
      </c>
      <c r="P15" s="29">
        <f t="shared" si="7"/>
        <v>57020.72</v>
      </c>
      <c r="Q15" s="29">
        <f t="shared" si="7"/>
        <v>46572.020000000004</v>
      </c>
      <c r="R15" s="29">
        <f>SUM(R14)</f>
        <v>252979.28</v>
      </c>
    </row>
    <row r="16" spans="1:25" s="16" customFormat="1" ht="24" customHeight="1" x14ac:dyDescent="0.2">
      <c r="A16" s="42"/>
      <c r="B16" s="43"/>
      <c r="C16" s="43"/>
      <c r="D16" s="43"/>
      <c r="E16" s="44"/>
      <c r="F16" s="15"/>
      <c r="G16" s="17"/>
      <c r="H16" s="17"/>
      <c r="I16" s="19"/>
      <c r="J16" s="20"/>
      <c r="K16" s="20"/>
      <c r="L16" s="21"/>
      <c r="M16" s="19"/>
      <c r="N16" s="19"/>
      <c r="O16" s="19"/>
      <c r="P16" s="19"/>
      <c r="Q16" s="17"/>
      <c r="R16" s="17"/>
    </row>
    <row r="17" spans="1:18" s="16" customFormat="1" ht="24" customHeight="1" x14ac:dyDescent="0.2">
      <c r="A17" s="45" t="s">
        <v>2</v>
      </c>
      <c r="B17" s="46"/>
      <c r="C17" s="46"/>
      <c r="D17" s="46"/>
      <c r="E17" s="47"/>
      <c r="F17" s="40"/>
      <c r="G17" s="24" t="s">
        <v>24</v>
      </c>
      <c r="H17" s="24"/>
      <c r="I17" s="24" t="s">
        <v>28</v>
      </c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3">
      <c r="A18" s="47" t="s">
        <v>25</v>
      </c>
      <c r="B18" s="46"/>
      <c r="C18" s="46"/>
      <c r="D18" s="46"/>
      <c r="E18" s="47"/>
      <c r="F18" s="40"/>
      <c r="G18" s="20"/>
      <c r="H18" s="20"/>
      <c r="I18" s="41"/>
      <c r="J18" s="41" t="s">
        <v>32</v>
      </c>
      <c r="K18" s="22"/>
      <c r="L18" s="20"/>
      <c r="M18" s="21"/>
      <c r="N18" s="20"/>
      <c r="O18" s="20"/>
      <c r="P18" s="20"/>
      <c r="Q18" s="20"/>
      <c r="R18" s="17"/>
    </row>
    <row r="19" spans="1:18" s="16" customFormat="1" ht="24" customHeight="1" x14ac:dyDescent="0.2">
      <c r="A19" s="47" t="s">
        <v>29</v>
      </c>
      <c r="B19" s="46"/>
      <c r="C19" s="46"/>
      <c r="D19" s="46"/>
      <c r="E19" s="47"/>
      <c r="F19" s="40"/>
      <c r="G19" s="40"/>
      <c r="H19" s="40"/>
      <c r="I19" s="23"/>
      <c r="J19" s="23" t="s">
        <v>33</v>
      </c>
      <c r="K19" s="34"/>
      <c r="L19" s="35"/>
      <c r="M19" s="35"/>
      <c r="N19" s="35"/>
      <c r="O19" s="35"/>
      <c r="P19" s="36"/>
      <c r="Q19" s="35"/>
      <c r="R19" s="37"/>
    </row>
    <row r="20" spans="1:18" s="16" customFormat="1" ht="24" customHeight="1" x14ac:dyDescent="0.2">
      <c r="A20" s="47" t="s">
        <v>30</v>
      </c>
      <c r="B20" s="46"/>
      <c r="C20" s="46"/>
      <c r="D20" s="46"/>
      <c r="E20" s="47"/>
      <c r="F20" s="40"/>
      <c r="G20" s="19"/>
      <c r="H20" s="19"/>
      <c r="I20" s="38"/>
      <c r="J20" s="30"/>
      <c r="K20" s="31"/>
      <c r="L20" s="32"/>
      <c r="M20" s="31"/>
      <c r="N20" s="31"/>
      <c r="O20" s="32"/>
      <c r="P20" s="33"/>
      <c r="Q20" s="39"/>
      <c r="R20" s="37"/>
    </row>
    <row r="21" spans="1:18" s="16" customFormat="1" ht="24" customHeight="1" x14ac:dyDescent="0.2">
      <c r="A21" s="47" t="s">
        <v>45</v>
      </c>
      <c r="B21" s="46"/>
      <c r="C21" s="46"/>
      <c r="D21" s="46"/>
      <c r="E21" s="47"/>
      <c r="F21" s="40"/>
      <c r="G21" s="40"/>
      <c r="H21" s="40"/>
      <c r="I21" s="23"/>
      <c r="J21" s="22"/>
      <c r="K21" s="21"/>
      <c r="L21" s="19"/>
      <c r="M21" s="21"/>
      <c r="N21" s="21"/>
      <c r="O21" s="21"/>
      <c r="P21" s="21"/>
      <c r="Q21" s="18"/>
      <c r="R21" s="18"/>
    </row>
    <row r="22" spans="1:18" s="1" customFormat="1" ht="24" customHeight="1" x14ac:dyDescent="0.2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8"/>
      <c r="N23" s="8"/>
      <c r="O23" s="8"/>
      <c r="P23" s="8"/>
      <c r="Q23" s="8"/>
      <c r="R23" s="8"/>
    </row>
    <row r="24" spans="1:18" s="1" customFormat="1" ht="24" customHeight="1" x14ac:dyDescent="0.2">
      <c r="B24" s="2"/>
      <c r="C24" s="2"/>
      <c r="D24" s="2"/>
      <c r="F24" s="2"/>
      <c r="G24" s="2"/>
      <c r="H24" s="2"/>
      <c r="I24" s="12"/>
      <c r="J24" s="3"/>
      <c r="K24" s="8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A26" s="4"/>
      <c r="B26" s="2"/>
      <c r="C26" s="2"/>
      <c r="D26" s="2"/>
      <c r="F26" s="2"/>
      <c r="G26" s="2"/>
      <c r="H26" s="2"/>
      <c r="I26" s="12"/>
      <c r="J26" s="3"/>
      <c r="K26" s="8"/>
      <c r="M26" s="8"/>
      <c r="P26" s="8"/>
      <c r="Q26" s="8"/>
      <c r="R26" s="8"/>
    </row>
    <row r="27" spans="1:18" s="1" customFormat="1" ht="24" customHeigh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s="1" customFormat="1" ht="24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18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18" s="1" customFormat="1" ht="15.7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</sheetData>
  <mergeCells count="32">
    <mergeCell ref="H7:H9"/>
    <mergeCell ref="A6:R6"/>
    <mergeCell ref="A2:R3"/>
    <mergeCell ref="A14:E14"/>
    <mergeCell ref="A15:E15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2:R32"/>
    <mergeCell ref="A28:R28"/>
    <mergeCell ref="A30:R30"/>
    <mergeCell ref="A29:R29"/>
    <mergeCell ref="A22:L22"/>
    <mergeCell ref="A31:R31"/>
    <mergeCell ref="A27:R27"/>
    <mergeCell ref="A23:L23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2024-02-02T13:35:14Z</cp:lastPrinted>
  <dcterms:created xsi:type="dcterms:W3CDTF">2006-07-11T17:39:34Z</dcterms:created>
  <dcterms:modified xsi:type="dcterms:W3CDTF">2024-03-04T14:38:19Z</dcterms:modified>
</cp:coreProperties>
</file>