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3\TRANSPARENCIA\Septiembre\"/>
    </mc:Choice>
  </mc:AlternateContent>
  <xr:revisionPtr revIDLastSave="0" documentId="13_ncr:1_{2C61B7DD-3C8C-4583-80B9-1123AC9A7FB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 l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<sst xmlns="http://schemas.openxmlformats.org/spreadsheetml/2006/main" count="60" uniqueCount="49">
  <si>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</si>
  <si>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</si>
  <si>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</si>
  <si>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</si>
  <si>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</si>
  <si>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</si>
  <si>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</si>
  <si>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</si>
  <si>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</si>
  <si>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</si>
  <si>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</si>
  <si>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</si>
  <si>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</si>
  <si>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</si>
  <si>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</si>
  <si>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</si>
  <si>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</si>
  <si>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</si>
  <si>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</si>
  <si>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</si>
  <si>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</si>
  <si>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</si>
  <si>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</si>
  <si>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</si>
  <si>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</si>
  <si>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</si>
  <si>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</si>
  <si>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</si>
  <si>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</si>
  <si>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</si>
  <si>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</si>
  <si>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</si>
  <si>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</si>
  <si>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</si>
  <si>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</si>
  <si>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</si>
  <si>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</si>
  <si>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</si>
  <si>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</si>
  <si>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</si>
  <si>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</si>
  <si>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</si>
  <si>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</si>
  <si>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</si>
  <si>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</si>
  <si>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</si>
  <si>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</si>
  <si>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 xml:space="preserve">   (4*) Deducción directa declaración TSS del SUIRPLUS por registro de dependientes adicionales al SDSS. RD$1,587.38 por cada dependiente adicional registrado.</t>
  </si>
  <si>
    <t>Correspondiente al mes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</si>
</sst>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0</xdr:colOff>
      <xdr:row>15</xdr:row>
      <xdr:rowOff>0</xdr:rowOff>
    </xdr:from>
    <xdr:to>
      <xdr:col>7</xdr:col>
      <xdr:colOff>381000</xdr:colOff>
      <xdr:row>15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>
    <xdr:from>
      <xdr:col>15</xdr:col>
      <xdr:colOff>225136</xdr:colOff>
      <xdr:row>1</xdr:row>
      <xdr:rowOff>381000</xdr:rowOff>
    </xdr:from>
    <xdr:to>
      <xdr:col>16</xdr:col>
      <xdr:colOff>1296460</xdr:colOff>
      <xdr:row>3</xdr:row>
      <xdr:rowOff>381000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F6897869-2264-41F3-93EB-13DF3000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84500" y="381000"/>
          <a:ext cx="2560687" cy="12295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140000</v>
      </c>
      <c r="H10" s="55">
        <v>20715.71</v>
      </c>
      <c r="I10" s="56">
        <f t="shared" ref="I10" si="0">G10*2.87/100</f>
        <v>4018</v>
      </c>
      <c r="J10" s="57">
        <f t="shared" ref="J10" si="1">G10*7.1/100</f>
        <v>9940</v>
      </c>
      <c r="K10" s="63">
        <f>74808*1.1%</f>
        <v>822.88800000000003</v>
      </c>
      <c r="L10" s="58">
        <f t="shared" ref="L10" si="2">G10*3.04/100</f>
        <v>4256</v>
      </c>
      <c r="M10" s="57">
        <f t="shared" ref="M10" si="3">G10*7.09/100</f>
        <v>9926</v>
      </c>
      <c r="N10" s="59">
        <f>1597.31*2</f>
        <v>3194.62</v>
      </c>
      <c r="O10" s="60">
        <f>H10+I10+L10+N10</f>
        <v>32184.329999999998</v>
      </c>
      <c r="P10" s="60">
        <f t="shared" ref="P10:P13" si="4">J10+K10+M10</f>
        <v>20688.887999999999</v>
      </c>
      <c r="Q10" s="60">
        <f>G10-O10</f>
        <v>107815.67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90000</v>
      </c>
      <c r="H11" s="55">
        <v>9753.1200000000008</v>
      </c>
      <c r="I11" s="56">
        <f t="shared" ref="I11:I14" si="5">G11*2.87/100</f>
        <v>2583</v>
      </c>
      <c r="J11" s="57">
        <f t="shared" ref="J11:J14" si="6">G11*7.1/100</f>
        <v>6390</v>
      </c>
      <c r="K11" s="63">
        <f t="shared" ref="K11:K12" si="7">74808*1.1%</f>
        <v>822.88800000000003</v>
      </c>
      <c r="L11" s="58">
        <f t="shared" ref="L11:L14" si="8">G11*3.04/100</f>
        <v>2736</v>
      </c>
      <c r="M11" s="57">
        <f t="shared" ref="M11" si="9">G11*7.09/100</f>
        <v>6381</v>
      </c>
      <c r="N11" s="59">
        <v>0</v>
      </c>
      <c r="O11" s="60">
        <f t="shared" ref="O11:O14" si="10">H11+I11+L11+N11</f>
        <v>15072.12</v>
      </c>
      <c r="P11" s="60">
        <f t="shared" si="4"/>
        <v>13593.887999999999</v>
      </c>
      <c r="Q11" s="60">
        <f>G11-O11</f>
        <v>74927.88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90000</v>
      </c>
      <c r="H12" s="55">
        <v>9753.1200000000008</v>
      </c>
      <c r="I12" s="56">
        <f t="shared" si="5"/>
        <v>2583</v>
      </c>
      <c r="J12" s="57">
        <f t="shared" si="6"/>
        <v>6390</v>
      </c>
      <c r="K12" s="63">
        <f t="shared" si="7"/>
        <v>822.88800000000003</v>
      </c>
      <c r="L12" s="58">
        <f t="shared" si="8"/>
        <v>2736</v>
      </c>
      <c r="M12" s="57">
        <f>G12*7.09/100</f>
        <v>6381</v>
      </c>
      <c r="N12" s="59">
        <v>0</v>
      </c>
      <c r="O12" s="60">
        <f t="shared" si="10"/>
        <v>15072.12</v>
      </c>
      <c r="P12" s="60">
        <f t="shared" si="4"/>
        <v>13593.887999999999</v>
      </c>
      <c r="Q12" s="60">
        <f>G12-O12</f>
        <v>74927.88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60000</v>
      </c>
      <c r="H13" s="55">
        <v>3486.68</v>
      </c>
      <c r="I13" s="56">
        <f t="shared" si="5"/>
        <v>1722</v>
      </c>
      <c r="J13" s="57">
        <f t="shared" si="6"/>
        <v>4260</v>
      </c>
      <c r="K13" s="58">
        <f>+G13*1.1%</f>
        <v>660.00000000000011</v>
      </c>
      <c r="L13" s="58">
        <f t="shared" si="8"/>
        <v>1824</v>
      </c>
      <c r="M13" s="57">
        <f>G13*7.09/100</f>
        <v>4254</v>
      </c>
      <c r="N13" s="61">
        <v>0</v>
      </c>
      <c r="O13" s="60">
        <f t="shared" si="10"/>
        <v>7032.68</v>
      </c>
      <c r="P13" s="60">
        <f t="shared" si="4"/>
        <v>9174</v>
      </c>
      <c r="Q13" s="60">
        <f>G13-O13</f>
        <v>52967.32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20000</v>
      </c>
      <c r="H14" s="55">
        <v>0</v>
      </c>
      <c r="I14" s="56">
        <f t="shared" si="5"/>
        <v>574</v>
      </c>
      <c r="J14" s="57">
        <f t="shared" si="6"/>
        <v>1420</v>
      </c>
      <c r="K14" s="58">
        <f>+G14*1.1%</f>
        <v>220.00000000000003</v>
      </c>
      <c r="L14" s="58">
        <f t="shared" si="8"/>
        <v>608</v>
      </c>
      <c r="M14" s="57">
        <f>G14*7.09/100</f>
        <v>1418</v>
      </c>
      <c r="N14" s="61">
        <v>0</v>
      </c>
      <c r="O14" s="60">
        <f t="shared" si="10"/>
        <v>1182</v>
      </c>
      <c r="P14" s="60">
        <f t="shared" ref="P14" si="11">J14+K14+M14</f>
        <v>3058</v>
      </c>
      <c r="Q14" s="60">
        <f>G14-O14</f>
        <v>18818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400000</v>
      </c>
      <c r="H15" s="29">
        <f t="shared" ref="H15:Q15" si="12">SUM(H10:H14)</f>
        <v>43708.630000000005</v>
      </c>
      <c r="I15" s="29">
        <f t="shared" si="12"/>
        <v>11480</v>
      </c>
      <c r="J15" s="29">
        <f t="shared" si="12"/>
        <v>28400</v>
      </c>
      <c r="K15" s="29">
        <f t="shared" si="12"/>
        <v>3348.6640000000002</v>
      </c>
      <c r="L15" s="29">
        <f t="shared" si="12"/>
        <v>12160</v>
      </c>
      <c r="M15" s="29">
        <f t="shared" si="12"/>
        <v>28360</v>
      </c>
      <c r="N15" s="29">
        <f t="shared" si="12"/>
        <v>3194.62</v>
      </c>
      <c r="O15" s="29">
        <f t="shared" si="12"/>
        <v>70543.25</v>
      </c>
      <c r="P15" s="29">
        <f t="shared" si="12"/>
        <v>60108.663999999997</v>
      </c>
      <c r="Q15" s="29">
        <f t="shared" si="12"/>
        <v>329456.75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400000</v>
      </c>
      <c r="H16" s="30">
        <f t="shared" ref="H16:P16" si="13">SUM(H15)</f>
        <v>43708.630000000005</v>
      </c>
      <c r="I16" s="30">
        <f t="shared" si="13"/>
        <v>11480</v>
      </c>
      <c r="J16" s="30">
        <f t="shared" si="13"/>
        <v>28400</v>
      </c>
      <c r="K16" s="30">
        <f t="shared" si="13"/>
        <v>3348.6640000000002</v>
      </c>
      <c r="L16" s="30">
        <f t="shared" si="13"/>
        <v>12160</v>
      </c>
      <c r="M16" s="30">
        <f t="shared" si="13"/>
        <v>28360</v>
      </c>
      <c r="N16" s="30">
        <f>SUM(N15)</f>
        <v>3194.62</v>
      </c>
      <c r="O16" s="30">
        <f t="shared" si="13"/>
        <v>70543.25</v>
      </c>
      <c r="P16" s="30">
        <f t="shared" si="13"/>
        <v>60108.663999999997</v>
      </c>
      <c r="Q16" s="30">
        <f>SUM(Q15)</f>
        <v>329456.75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47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2023-06-12T12:12:17Z</cp:lastPrinted>
  <dcterms:created xsi:type="dcterms:W3CDTF">2006-07-11T17:39:34Z</dcterms:created>
  <dcterms:modified xsi:type="dcterms:W3CDTF">2023-10-09T12:39:40Z</dcterms:modified>
</cp:coreProperties>
</file>