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MARZO\"/>
    </mc:Choice>
  </mc:AlternateContent>
  <xr:revisionPtr revIDLastSave="0" documentId="8_{A25CCE79-2F61-4985-B4DF-843093252FF6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0" i="1"/>
  <c r="N10" i="1"/>
  <c r="K14" i="1" l="1"/>
  <c r="K13" i="1"/>
  <c r="N15" i="1" l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<sst xmlns="http://schemas.openxmlformats.org/spreadsheetml/2006/main" count="60" uniqueCount="49">
  <si>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</si>
  <si>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</si>
  <si>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</si>
  <si>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</si>
  <si>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</si>
  <si>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</si>
  <si>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</si>
  <si>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</si>
  <si>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</si>
  <si>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</si>
  <si>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</si>
  <si>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</si>
  <si>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</si>
  <si>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</si>
  <si>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</si>
  <si>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</si>
  <si>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</si>
  <si>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</si>
  <si>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</si>
  <si>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</si>
  <si>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</si>
  <si>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</si>
  <si>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</si>
  <si>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</si>
  <si>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</si>
  <si>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</si>
  <si>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</si>
  <si>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</si>
  <si>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</si>
  <si>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</si>
  <si>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</si>
  <si>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</si>
  <si>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</si>
  <si>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</si>
  <si>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</si>
  <si>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GESTOR DE TRAMITE Y SERVICIOS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</si>
  <si>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</si>
  <si>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</si>
  <si>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</si>
  <si>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</si>
  <si>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</si>
  <si>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</si>
  <si>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</si>
  <si>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</si>
  <si>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</si>
  <si>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(4*) Deducción directa declaración TSS del SUIRPLUS por registro de dependientes adicionales al SDSS. RD$1,350.12 por cada dependiente adicional registrado.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</si>
  <si>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</si>
  <si>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</si>
  <si>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Correspondiente al mes de marzo 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</si>
</sst>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 applyAlignment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 applyAlignment="1"/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1488596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2" zoomScale="55" zoomScaleNormal="70" zoomScaleSheetLayoutView="55" workbookViewId="0">
      <selection activeCell="A6" sqref="A6:Q6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24.5703125" style="9" bestFit="1" customWidth="1"/>
    <col min="5" max="5" width="59" style="9" bestFit="1" customWidth="1"/>
    <col min="6" max="6" width="17.140625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3" style="11" bestFit="1" customWidth="1"/>
    <col min="11" max="11" width="23.85546875" style="1" customWidth="1"/>
    <col min="12" max="12" width="23" style="11" customWidth="1"/>
    <col min="13" max="13" width="23" style="11" bestFit="1" customWidth="1"/>
    <col min="14" max="14" width="32.5703125" style="11" customWidth="1"/>
    <col min="15" max="15" width="25.42578125" style="11" customWidth="1"/>
    <col min="16" max="16" width="22.42578125" style="11" customWidth="1"/>
    <col min="17" max="17" width="24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71" t="s">
        <v>41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4"/>
      <c r="S3" s="4"/>
      <c r="T3" s="4"/>
      <c r="U3" s="4"/>
    </row>
    <row r="4" spans="1:111" s="1" customFormat="1" ht="35.25" customHeight="1" x14ac:dyDescent="0.2">
      <c r="A4" s="78" t="s">
        <v>30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4"/>
      <c r="S4" s="4"/>
      <c r="T4" s="4"/>
      <c r="U4" s="4"/>
    </row>
    <row r="5" spans="1:111" s="1" customFormat="1" ht="10.5" hidden="1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4"/>
      <c r="S5" s="4"/>
      <c r="T5" s="4"/>
      <c r="U5" s="4"/>
    </row>
    <row r="6" spans="1:111" s="66" customFormat="1" ht="45" customHeight="1" x14ac:dyDescent="0.45">
      <c r="A6" s="68" t="s">
        <v>48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  <c r="R6" s="65"/>
      <c r="S6" s="65"/>
      <c r="T6" s="65"/>
      <c r="U6" s="65"/>
    </row>
    <row r="7" spans="1:111" ht="54" customHeight="1" x14ac:dyDescent="0.2">
      <c r="A7" s="79" t="s">
        <v>17</v>
      </c>
      <c r="B7" s="74" t="s">
        <v>14</v>
      </c>
      <c r="C7" s="75" t="s">
        <v>38</v>
      </c>
      <c r="D7" s="74" t="s">
        <v>19</v>
      </c>
      <c r="E7" s="74" t="s">
        <v>28</v>
      </c>
      <c r="F7" s="74" t="s">
        <v>18</v>
      </c>
      <c r="G7" s="79" t="s">
        <v>15</v>
      </c>
      <c r="H7" s="81" t="s">
        <v>10</v>
      </c>
      <c r="I7" s="74" t="s">
        <v>8</v>
      </c>
      <c r="J7" s="74"/>
      <c r="K7" s="74"/>
      <c r="L7" s="74"/>
      <c r="M7" s="74"/>
      <c r="N7" s="74"/>
      <c r="O7" s="79" t="s">
        <v>1</v>
      </c>
      <c r="P7" s="79"/>
      <c r="Q7" s="79" t="s">
        <v>16</v>
      </c>
      <c r="S7" s="17"/>
    </row>
    <row r="8" spans="1:111" ht="56.25" customHeight="1" x14ac:dyDescent="0.2">
      <c r="A8" s="79"/>
      <c r="B8" s="74"/>
      <c r="C8" s="76"/>
      <c r="D8" s="74"/>
      <c r="E8" s="74"/>
      <c r="F8" s="74"/>
      <c r="G8" s="79"/>
      <c r="H8" s="81"/>
      <c r="I8" s="79" t="s">
        <v>12</v>
      </c>
      <c r="J8" s="79"/>
      <c r="K8" s="86" t="s">
        <v>9</v>
      </c>
      <c r="L8" s="79" t="s">
        <v>13</v>
      </c>
      <c r="M8" s="79"/>
      <c r="N8" s="79" t="s">
        <v>11</v>
      </c>
      <c r="O8" s="79" t="s">
        <v>3</v>
      </c>
      <c r="P8" s="79" t="s">
        <v>0</v>
      </c>
      <c r="Q8" s="79"/>
    </row>
    <row r="9" spans="1:111" ht="64.5" customHeight="1" x14ac:dyDescent="0.2">
      <c r="A9" s="79"/>
      <c r="B9" s="74"/>
      <c r="C9" s="77"/>
      <c r="D9" s="74"/>
      <c r="E9" s="74"/>
      <c r="F9" s="74"/>
      <c r="G9" s="79"/>
      <c r="H9" s="81"/>
      <c r="I9" s="52" t="s">
        <v>4</v>
      </c>
      <c r="J9" s="53" t="s">
        <v>5</v>
      </c>
      <c r="K9" s="86"/>
      <c r="L9" s="53" t="s">
        <v>6</v>
      </c>
      <c r="M9" s="53" t="s">
        <v>7</v>
      </c>
      <c r="N9" s="79"/>
      <c r="O9" s="79"/>
      <c r="P9" s="79"/>
      <c r="Q9" s="79"/>
    </row>
    <row r="10" spans="1:111" s="1" customFormat="1" ht="84.75" customHeight="1" x14ac:dyDescent="0.5">
      <c r="A10" s="54">
        <v>1</v>
      </c>
      <c r="B10" s="55" t="s">
        <v>22</v>
      </c>
      <c r="C10" s="55" t="s">
        <v>39</v>
      </c>
      <c r="D10" s="55" t="s">
        <v>29</v>
      </c>
      <c r="E10" s="55" t="s">
        <v>23</v>
      </c>
      <c r="F10" s="56" t="s">
        <v>21</v>
      </c>
      <c r="G10" s="57">
        <v>120000</v>
      </c>
      <c r="H10" s="58">
        <v>16134.81</v>
      </c>
      <c r="I10" s="59">
        <f t="shared" ref="I10" si="0">G10*2.87/100</f>
        <v>3444</v>
      </c>
      <c r="J10" s="60">
        <f t="shared" ref="J10" si="1">G10*7.1/100</f>
        <v>8520</v>
      </c>
      <c r="K10" s="67">
        <f>65050*1.1%</f>
        <v>715.55000000000007</v>
      </c>
      <c r="L10" s="61">
        <f t="shared" ref="L10" si="2">G10*3.04/100</f>
        <v>3648</v>
      </c>
      <c r="M10" s="60">
        <f t="shared" ref="M10" si="3">G10*7.09/100</f>
        <v>8508</v>
      </c>
      <c r="N10" s="62">
        <f>1350.12*2</f>
        <v>2700.24</v>
      </c>
      <c r="O10" s="63">
        <f>H10+I10+L10+N10</f>
        <v>25927.049999999996</v>
      </c>
      <c r="P10" s="63">
        <f t="shared" ref="P10:P13" si="4">J10+K10+M10</f>
        <v>17743.55</v>
      </c>
      <c r="Q10" s="63">
        <f>G10-O10</f>
        <v>94072.950000000012</v>
      </c>
      <c r="R10" s="4"/>
      <c r="S10" s="4"/>
      <c r="T10" s="4"/>
      <c r="U10" s="4"/>
    </row>
    <row r="11" spans="1:111" s="1" customFormat="1" ht="84.75" customHeight="1" x14ac:dyDescent="0.5">
      <c r="A11" s="54">
        <v>2</v>
      </c>
      <c r="B11" s="55" t="s">
        <v>25</v>
      </c>
      <c r="C11" s="55" t="s">
        <v>39</v>
      </c>
      <c r="D11" s="55" t="s">
        <v>29</v>
      </c>
      <c r="E11" s="55" t="s">
        <v>33</v>
      </c>
      <c r="F11" s="56" t="s">
        <v>21</v>
      </c>
      <c r="G11" s="57">
        <v>70000</v>
      </c>
      <c r="H11" s="58">
        <v>5098.45</v>
      </c>
      <c r="I11" s="59">
        <f t="shared" ref="I11:I14" si="5">G11*2.87/100</f>
        <v>2009</v>
      </c>
      <c r="J11" s="60">
        <f t="shared" ref="J11:J14" si="6">G11*7.1/100</f>
        <v>4970</v>
      </c>
      <c r="K11" s="67">
        <f t="shared" ref="K11:K12" si="7">65050*1.1%</f>
        <v>715.55000000000007</v>
      </c>
      <c r="L11" s="61">
        <f t="shared" ref="L11:L14" si="8">G11*3.04/100</f>
        <v>2128</v>
      </c>
      <c r="M11" s="60">
        <f t="shared" ref="M11" si="9">G11*7.09/100</f>
        <v>4963</v>
      </c>
      <c r="N11" s="62">
        <v>1350.12</v>
      </c>
      <c r="O11" s="63">
        <f t="shared" ref="O11:O14" si="10">H11+I11+L11+N11</f>
        <v>10585.57</v>
      </c>
      <c r="P11" s="63">
        <f t="shared" si="4"/>
        <v>10648.55</v>
      </c>
      <c r="Q11" s="63">
        <f>G11-O11</f>
        <v>59414.43</v>
      </c>
      <c r="R11" s="4"/>
      <c r="S11" s="4"/>
      <c r="T11" s="4"/>
      <c r="U11" s="4"/>
    </row>
    <row r="12" spans="1:111" s="1" customFormat="1" ht="72.75" customHeight="1" x14ac:dyDescent="0.5">
      <c r="A12" s="54">
        <v>3</v>
      </c>
      <c r="B12" s="55" t="s">
        <v>26</v>
      </c>
      <c r="C12" s="55" t="s">
        <v>40</v>
      </c>
      <c r="D12" s="55" t="s">
        <v>29</v>
      </c>
      <c r="E12" s="55" t="s">
        <v>34</v>
      </c>
      <c r="F12" s="56" t="s">
        <v>21</v>
      </c>
      <c r="G12" s="57">
        <v>70000</v>
      </c>
      <c r="H12" s="58">
        <v>5368.48</v>
      </c>
      <c r="I12" s="59">
        <f t="shared" si="5"/>
        <v>2009</v>
      </c>
      <c r="J12" s="60">
        <f t="shared" si="6"/>
        <v>4970</v>
      </c>
      <c r="K12" s="67">
        <f t="shared" si="7"/>
        <v>715.55000000000007</v>
      </c>
      <c r="L12" s="61">
        <f t="shared" si="8"/>
        <v>2128</v>
      </c>
      <c r="M12" s="60">
        <f>G12*7.09/100</f>
        <v>4963</v>
      </c>
      <c r="N12" s="62">
        <v>0</v>
      </c>
      <c r="O12" s="63">
        <f t="shared" si="10"/>
        <v>9505.48</v>
      </c>
      <c r="P12" s="63">
        <f t="shared" si="4"/>
        <v>10648.55</v>
      </c>
      <c r="Q12" s="63">
        <f>G12-O12</f>
        <v>60494.520000000004</v>
      </c>
      <c r="R12" s="4"/>
      <c r="S12" s="4"/>
      <c r="T12" s="4"/>
      <c r="U12" s="4"/>
    </row>
    <row r="13" spans="1:111" s="1" customFormat="1" ht="82.5" customHeight="1" x14ac:dyDescent="0.5">
      <c r="A13" s="54">
        <v>4</v>
      </c>
      <c r="B13" s="55" t="s">
        <v>24</v>
      </c>
      <c r="C13" s="55" t="s">
        <v>39</v>
      </c>
      <c r="D13" s="55" t="s">
        <v>29</v>
      </c>
      <c r="E13" s="55" t="s">
        <v>35</v>
      </c>
      <c r="F13" s="56" t="s">
        <v>21</v>
      </c>
      <c r="G13" s="57">
        <v>46000</v>
      </c>
      <c r="H13" s="58">
        <v>1289.46</v>
      </c>
      <c r="I13" s="59">
        <f t="shared" si="5"/>
        <v>1320.2</v>
      </c>
      <c r="J13" s="60">
        <f t="shared" si="6"/>
        <v>3266</v>
      </c>
      <c r="K13" s="61">
        <f>+G13*1.1%</f>
        <v>506.00000000000006</v>
      </c>
      <c r="L13" s="61">
        <f t="shared" si="8"/>
        <v>1398.4</v>
      </c>
      <c r="M13" s="60">
        <f>G13*7.09/100</f>
        <v>3261.4</v>
      </c>
      <c r="N13" s="64">
        <v>0</v>
      </c>
      <c r="O13" s="63">
        <f t="shared" si="10"/>
        <v>4008.06</v>
      </c>
      <c r="P13" s="63">
        <f t="shared" si="4"/>
        <v>7033.4</v>
      </c>
      <c r="Q13" s="63">
        <f>G13-O13</f>
        <v>41991.94</v>
      </c>
      <c r="R13" s="4"/>
      <c r="S13" s="4"/>
      <c r="T13" s="4"/>
      <c r="U13" s="4"/>
    </row>
    <row r="14" spans="1:111" s="1" customFormat="1" ht="71.25" customHeight="1" x14ac:dyDescent="0.5">
      <c r="A14" s="54">
        <v>5</v>
      </c>
      <c r="B14" s="55" t="s">
        <v>36</v>
      </c>
      <c r="C14" s="55" t="s">
        <v>39</v>
      </c>
      <c r="D14" s="55" t="s">
        <v>29</v>
      </c>
      <c r="E14" s="55" t="s">
        <v>37</v>
      </c>
      <c r="F14" s="56" t="s">
        <v>21</v>
      </c>
      <c r="G14" s="57">
        <v>15000</v>
      </c>
      <c r="H14" s="58">
        <v>0</v>
      </c>
      <c r="I14" s="59">
        <f t="shared" si="5"/>
        <v>430.5</v>
      </c>
      <c r="J14" s="60">
        <f t="shared" si="6"/>
        <v>1065</v>
      </c>
      <c r="K14" s="61">
        <f>+G14*1.1%</f>
        <v>165.00000000000003</v>
      </c>
      <c r="L14" s="61">
        <f t="shared" si="8"/>
        <v>456</v>
      </c>
      <c r="M14" s="60">
        <f>G14*7.09/100</f>
        <v>1063.5</v>
      </c>
      <c r="N14" s="64">
        <v>0</v>
      </c>
      <c r="O14" s="63">
        <f t="shared" si="10"/>
        <v>886.5</v>
      </c>
      <c r="P14" s="63">
        <f t="shared" ref="P14" si="11">J14+K14+M14</f>
        <v>2293.5</v>
      </c>
      <c r="Q14" s="63">
        <f>G14-O14</f>
        <v>14113.5</v>
      </c>
      <c r="R14" s="4"/>
      <c r="S14" s="4"/>
      <c r="T14" s="4"/>
      <c r="U14" s="4"/>
    </row>
    <row r="15" spans="1:111" s="1" customFormat="1" ht="34.5" customHeight="1" x14ac:dyDescent="0.2">
      <c r="A15" s="72" t="s">
        <v>27</v>
      </c>
      <c r="B15" s="72"/>
      <c r="C15" s="72"/>
      <c r="D15" s="72"/>
      <c r="E15" s="72"/>
      <c r="F15" s="30"/>
      <c r="G15" s="32">
        <f>SUM(G10:G14)</f>
        <v>321000</v>
      </c>
      <c r="H15" s="32">
        <f t="shared" ref="H15:Q15" si="12">SUM(H10:H14)</f>
        <v>27891.199999999997</v>
      </c>
      <c r="I15" s="32">
        <f t="shared" si="12"/>
        <v>9212.7000000000007</v>
      </c>
      <c r="J15" s="32">
        <f t="shared" si="12"/>
        <v>22791</v>
      </c>
      <c r="K15" s="32">
        <f t="shared" si="12"/>
        <v>2817.65</v>
      </c>
      <c r="L15" s="32">
        <f t="shared" si="12"/>
        <v>9758.4</v>
      </c>
      <c r="M15" s="32">
        <f t="shared" si="12"/>
        <v>22758.9</v>
      </c>
      <c r="N15" s="32">
        <f t="shared" si="12"/>
        <v>4050.3599999999997</v>
      </c>
      <c r="O15" s="32">
        <f t="shared" si="12"/>
        <v>50912.659999999989</v>
      </c>
      <c r="P15" s="32">
        <f t="shared" si="12"/>
        <v>48367.549999999996</v>
      </c>
      <c r="Q15" s="32">
        <f t="shared" si="12"/>
        <v>270087.34000000003</v>
      </c>
      <c r="R15" s="4"/>
      <c r="S15" s="4"/>
      <c r="T15" s="4"/>
      <c r="U15" s="4"/>
    </row>
    <row r="16" spans="1:111" s="1" customFormat="1" ht="35.1" customHeight="1" x14ac:dyDescent="0.2">
      <c r="A16" s="73" t="s">
        <v>20</v>
      </c>
      <c r="B16" s="73"/>
      <c r="C16" s="73"/>
      <c r="D16" s="73"/>
      <c r="E16" s="73"/>
      <c r="F16" s="31"/>
      <c r="G16" s="33">
        <f>SUM(G15)</f>
        <v>321000</v>
      </c>
      <c r="H16" s="33">
        <f t="shared" ref="H16:P16" si="13">SUM(H15)</f>
        <v>27891.199999999997</v>
      </c>
      <c r="I16" s="33">
        <f t="shared" si="13"/>
        <v>9212.7000000000007</v>
      </c>
      <c r="J16" s="33">
        <f t="shared" si="13"/>
        <v>22791</v>
      </c>
      <c r="K16" s="33">
        <f t="shared" si="13"/>
        <v>2817.65</v>
      </c>
      <c r="L16" s="33">
        <f t="shared" si="13"/>
        <v>9758.4</v>
      </c>
      <c r="M16" s="33">
        <f t="shared" si="13"/>
        <v>22758.9</v>
      </c>
      <c r="N16" s="33">
        <f>SUM(N15)</f>
        <v>4050.3599999999997</v>
      </c>
      <c r="O16" s="33">
        <f t="shared" si="13"/>
        <v>50912.659999999989</v>
      </c>
      <c r="P16" s="33">
        <f t="shared" si="13"/>
        <v>48367.549999999996</v>
      </c>
      <c r="Q16" s="33">
        <f>SUM(Q15)</f>
        <v>270087.34000000003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21" s="19" customFormat="1" ht="24" customHeight="1" x14ac:dyDescent="0.2">
      <c r="A17" s="46"/>
      <c r="B17" s="47"/>
      <c r="C17" s="47"/>
      <c r="D17" s="47"/>
      <c r="E17" s="48"/>
      <c r="F17" s="18"/>
      <c r="G17" s="20"/>
      <c r="H17" s="23"/>
      <c r="I17" s="24"/>
      <c r="J17" s="24"/>
      <c r="K17" s="25"/>
      <c r="L17" s="23"/>
      <c r="M17" s="23"/>
      <c r="N17" s="23"/>
      <c r="O17" s="23"/>
      <c r="P17" s="20"/>
      <c r="Q17" s="20"/>
      <c r="R17" s="22"/>
      <c r="S17" s="22"/>
      <c r="T17" s="22"/>
      <c r="U17" s="22"/>
    </row>
    <row r="18" spans="1:21" s="19" customFormat="1" ht="24" customHeight="1" x14ac:dyDescent="0.2">
      <c r="A18" s="49" t="s">
        <v>2</v>
      </c>
      <c r="B18" s="50"/>
      <c r="C18" s="50"/>
      <c r="D18" s="50"/>
      <c r="E18" s="51"/>
      <c r="F18" s="44"/>
      <c r="G18" s="28" t="s">
        <v>31</v>
      </c>
      <c r="H18" s="28" t="s">
        <v>42</v>
      </c>
      <c r="I18" s="24"/>
      <c r="J18" s="24"/>
      <c r="K18" s="25"/>
      <c r="L18" s="23"/>
      <c r="M18" s="23"/>
      <c r="N18" s="23"/>
      <c r="O18" s="23"/>
      <c r="P18" s="20"/>
      <c r="Q18" s="20"/>
      <c r="R18" s="22"/>
      <c r="S18" s="22"/>
      <c r="T18" s="22"/>
      <c r="U18" s="22"/>
    </row>
    <row r="19" spans="1:21" s="19" customFormat="1" ht="24" customHeight="1" x14ac:dyDescent="0.3">
      <c r="A19" s="51" t="s">
        <v>32</v>
      </c>
      <c r="B19" s="50"/>
      <c r="C19" s="50"/>
      <c r="D19" s="50"/>
      <c r="E19" s="51"/>
      <c r="F19" s="44"/>
      <c r="G19" s="24"/>
      <c r="H19" s="45"/>
      <c r="I19" s="45" t="s">
        <v>43</v>
      </c>
      <c r="J19" s="26"/>
      <c r="K19" s="24"/>
      <c r="L19" s="25"/>
      <c r="M19" s="24"/>
      <c r="N19" s="24"/>
      <c r="O19" s="24"/>
      <c r="P19" s="24"/>
      <c r="Q19" s="20"/>
      <c r="R19" s="22"/>
      <c r="S19" s="22"/>
      <c r="T19" s="22"/>
      <c r="U19" s="22"/>
    </row>
    <row r="20" spans="1:21" s="19" customFormat="1" ht="24" customHeight="1" x14ac:dyDescent="0.2">
      <c r="A20" s="51" t="s">
        <v>46</v>
      </c>
      <c r="B20" s="50"/>
      <c r="C20" s="50"/>
      <c r="D20" s="50"/>
      <c r="E20" s="51"/>
      <c r="F20" s="44"/>
      <c r="G20" s="44"/>
      <c r="H20" s="27"/>
      <c r="I20" s="27" t="s">
        <v>44</v>
      </c>
      <c r="J20" s="38"/>
      <c r="K20" s="39"/>
      <c r="L20" s="39"/>
      <c r="M20" s="39"/>
      <c r="N20" s="39"/>
      <c r="O20" s="40"/>
      <c r="P20" s="39"/>
      <c r="Q20" s="41"/>
      <c r="R20" s="22"/>
      <c r="S20" s="22"/>
      <c r="T20" s="22"/>
      <c r="U20" s="22"/>
    </row>
    <row r="21" spans="1:21" s="19" customFormat="1" ht="24" customHeight="1" x14ac:dyDescent="0.2">
      <c r="A21" s="51" t="s">
        <v>47</v>
      </c>
      <c r="B21" s="50"/>
      <c r="C21" s="50"/>
      <c r="D21" s="50"/>
      <c r="E21" s="51"/>
      <c r="F21" s="44"/>
      <c r="G21" s="23"/>
      <c r="H21" s="42"/>
      <c r="I21" s="34"/>
      <c r="J21" s="35"/>
      <c r="K21" s="36"/>
      <c r="L21" s="35"/>
      <c r="M21" s="35"/>
      <c r="N21" s="36"/>
      <c r="O21" s="37"/>
      <c r="P21" s="43"/>
      <c r="Q21" s="41"/>
      <c r="R21" s="22"/>
      <c r="S21" s="22"/>
      <c r="T21" s="22"/>
      <c r="U21" s="22"/>
    </row>
    <row r="22" spans="1:21" s="19" customFormat="1" ht="24" customHeight="1" x14ac:dyDescent="0.2">
      <c r="A22" s="51" t="s">
        <v>45</v>
      </c>
      <c r="B22" s="50"/>
      <c r="C22" s="50"/>
      <c r="D22" s="50"/>
      <c r="E22" s="51"/>
      <c r="F22" s="44"/>
      <c r="G22" s="44"/>
      <c r="H22" s="27"/>
      <c r="I22" s="26"/>
      <c r="J22" s="25"/>
      <c r="K22" s="23"/>
      <c r="L22" s="25"/>
      <c r="M22" s="25"/>
      <c r="N22" s="25"/>
      <c r="O22" s="25"/>
      <c r="P22" s="21"/>
      <c r="Q22" s="21"/>
      <c r="R22" s="22"/>
      <c r="S22" s="22"/>
      <c r="T22" s="22"/>
      <c r="U22" s="22"/>
    </row>
    <row r="23" spans="1:21" s="1" customFormat="1" ht="24" customHeight="1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10"/>
      <c r="M23" s="10"/>
      <c r="N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10"/>
      <c r="M24" s="10"/>
      <c r="N24" s="10"/>
      <c r="O24" s="10"/>
      <c r="P24" s="10"/>
      <c r="Q24" s="10"/>
      <c r="R24" s="4"/>
      <c r="S24" s="4"/>
      <c r="T24" s="4"/>
      <c r="U24" s="4"/>
    </row>
    <row r="25" spans="1:21" s="1" customFormat="1" ht="24" customHeight="1" x14ac:dyDescent="0.2">
      <c r="B25" s="2"/>
      <c r="C25" s="2"/>
      <c r="D25" s="2"/>
      <c r="F25" s="2"/>
      <c r="G25" s="2"/>
      <c r="H25" s="14"/>
      <c r="I25" s="3"/>
      <c r="J25" s="10"/>
      <c r="L25" s="10"/>
      <c r="M25" s="10"/>
      <c r="N25" s="10"/>
      <c r="O25" s="10"/>
      <c r="P25" s="10"/>
      <c r="Q25" s="10"/>
      <c r="R25" s="4"/>
      <c r="S25" s="4"/>
      <c r="T25" s="4"/>
      <c r="U25" s="4"/>
    </row>
    <row r="26" spans="1:2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2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21" s="1" customFormat="1" ht="24" customHeight="1" x14ac:dyDescent="0.2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4"/>
      <c r="S28" s="4"/>
      <c r="T28" s="4"/>
      <c r="U28" s="4"/>
    </row>
    <row r="29" spans="1:21" s="1" customFormat="1" ht="24" customHeight="1" x14ac:dyDescent="0.2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4"/>
      <c r="S29" s="4"/>
      <c r="T29" s="4"/>
      <c r="U29" s="4"/>
    </row>
    <row r="30" spans="1:21" s="1" customFormat="1" ht="24" customHeight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4"/>
      <c r="S30" s="4"/>
      <c r="T30" s="4"/>
      <c r="U30" s="4"/>
    </row>
    <row r="31" spans="1:21" s="1" customFormat="1" ht="24" customHeight="1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4"/>
      <c r="S31" s="4"/>
      <c r="T31" s="4"/>
      <c r="U31" s="4"/>
    </row>
    <row r="32" spans="1:21" s="1" customFormat="1" ht="24" customHeight="1" x14ac:dyDescent="0.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4"/>
      <c r="S32" s="4"/>
      <c r="T32" s="4"/>
      <c r="U32" s="4"/>
    </row>
    <row r="33" spans="1:21" s="1" customFormat="1" ht="15.75" x14ac:dyDescent="0.2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1"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2022-03-14T13:22:57Z</dcterms:modified>
</cp:coreProperties>
</file>