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ifer_gomez\Desktop\RRHH\"/>
    </mc:Choice>
  </mc:AlternateContent>
  <xr:revisionPtr revIDLastSave="0" documentId="8_{3BB722B3-8826-41B7-B211-A5C435A524CF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<sst xmlns="http://schemas.openxmlformats.org/spreadsheetml/2006/main" count="60" uniqueCount="49">
  <si>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</si>
  <si>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</si>
  <si>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</si>
  <si>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</si>
  <si>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</si>
  <si>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</si>
  <si>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</si>
  <si>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</si>
  <si>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</si>
  <si>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</si>
  <si>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</si>
  <si>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</si>
  <si>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</si>
  <si>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</si>
  <si>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</si>
  <si>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</si>
  <si>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</si>
  <si>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</si>
  <si>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</si>
  <si>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</si>
  <si>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</si>
  <si>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</si>
  <si>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</si>
  <si>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</si>
  <si>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</si>
  <si>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</si>
  <si>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</si>
  <si>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</si>
  <si>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</si>
  <si>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</si>
  <si>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</si>
  <si>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</si>
  <si>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</si>
  <si>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</si>
  <si>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</si>
  <si>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</si>
  <si>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</si>
  <si>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</si>
  <si>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</si>
  <si>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</si>
  <si>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</si>
  <si>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</si>
  <si>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</si>
  <si>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</si>
  <si>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</si>
  <si>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</si>
  <si>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</si>
  <si>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septiembre del año 2022</t>
  </si>
  <si>
    <t>GESTOR DE TRAMITES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</si>
</sst>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G1354"/>
  <sheetViews>
    <sheetView showGridLines="0" showRowColHeaders="0" tabSelected="1" view="pageBreakPreview" topLeftCell="A2" zoomScale="55" zoomScaleNormal="40" zoomScaleSheetLayoutView="55" workbookViewId="0">
      <selection activeCell="G10" sqref="G1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6" customFormat="1" ht="45" customHeight="1" x14ac:dyDescent="0.45">
      <c r="A6" s="68" t="s">
        <v>47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/>
      <c r="S6" s="65"/>
      <c r="T6" s="65"/>
      <c r="U6" s="65"/>
    </row>
    <row r="7" spans="1:111" ht="54" customHeight="1" x14ac:dyDescent="0.2">
      <c r="A7" s="79" t="s">
        <v>17</v>
      </c>
      <c r="B7" s="74" t="s">
        <v>14</v>
      </c>
      <c r="C7" s="75" t="s">
        <v>37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38</v>
      </c>
      <c r="D10" s="55" t="s">
        <v>29</v>
      </c>
      <c r="E10" s="55" t="s">
        <v>23</v>
      </c>
      <c r="F10" s="56" t="s">
        <v>21</v>
      </c>
      <c r="G10" s="57">
        <v>126000</v>
      </c>
      <c r="H10" s="58">
        <v>17546.16</v>
      </c>
      <c r="I10" s="59">
        <f t="shared" ref="I10" si="0">G10*2.87/100</f>
        <v>3616.2</v>
      </c>
      <c r="J10" s="60">
        <f t="shared" ref="J10" si="1">G10*7.1/100</f>
        <v>8946</v>
      </c>
      <c r="K10" s="67">
        <f>65050*1.1%</f>
        <v>715.55000000000007</v>
      </c>
      <c r="L10" s="61">
        <f t="shared" ref="L10" si="2">G10*3.04/100</f>
        <v>3830.4</v>
      </c>
      <c r="M10" s="60">
        <f t="shared" ref="M10" si="3">G10*7.09/100</f>
        <v>8933.4</v>
      </c>
      <c r="N10" s="62">
        <f>1350.12*2</f>
        <v>2700.24</v>
      </c>
      <c r="O10" s="63">
        <f>H10+I10+L10+N10</f>
        <v>27693</v>
      </c>
      <c r="P10" s="63">
        <f t="shared" ref="P10:P13" si="4">J10+K10+M10</f>
        <v>18594.949999999997</v>
      </c>
      <c r="Q10" s="63">
        <f>G10-O10</f>
        <v>98307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38</v>
      </c>
      <c r="D11" s="55" t="s">
        <v>29</v>
      </c>
      <c r="E11" s="55" t="s">
        <v>33</v>
      </c>
      <c r="F11" s="56" t="s">
        <v>21</v>
      </c>
      <c r="G11" s="57">
        <v>75000</v>
      </c>
      <c r="H11" s="58">
        <v>6309.38</v>
      </c>
      <c r="I11" s="59">
        <f t="shared" ref="I11:I14" si="5">G11*2.87/100</f>
        <v>2152.5</v>
      </c>
      <c r="J11" s="60">
        <f t="shared" ref="J11:J14" si="6">G11*7.1/100</f>
        <v>5325</v>
      </c>
      <c r="K11" s="67">
        <f t="shared" ref="K11:K12" si="7">65050*1.1%</f>
        <v>715.55000000000007</v>
      </c>
      <c r="L11" s="61">
        <f t="shared" ref="L11:L14" si="8">G11*3.04/100</f>
        <v>2280</v>
      </c>
      <c r="M11" s="60">
        <f t="shared" ref="M11" si="9">G11*7.09/100</f>
        <v>5317.5</v>
      </c>
      <c r="N11" s="62">
        <v>0</v>
      </c>
      <c r="O11" s="63">
        <f t="shared" ref="O11:O14" si="10">H11+I11+L11+N11</f>
        <v>10741.880000000001</v>
      </c>
      <c r="P11" s="63">
        <f t="shared" si="4"/>
        <v>11358.05</v>
      </c>
      <c r="Q11" s="63">
        <f>G11-O11</f>
        <v>64258.119999999995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39</v>
      </c>
      <c r="D12" s="55" t="s">
        <v>29</v>
      </c>
      <c r="E12" s="55" t="s">
        <v>34</v>
      </c>
      <c r="F12" s="56" t="s">
        <v>21</v>
      </c>
      <c r="G12" s="57">
        <v>75000</v>
      </c>
      <c r="H12" s="58">
        <v>6309.38</v>
      </c>
      <c r="I12" s="59">
        <f t="shared" si="5"/>
        <v>2152.5</v>
      </c>
      <c r="J12" s="60">
        <f t="shared" si="6"/>
        <v>5325</v>
      </c>
      <c r="K12" s="67">
        <f t="shared" si="7"/>
        <v>715.55000000000007</v>
      </c>
      <c r="L12" s="61">
        <f t="shared" si="8"/>
        <v>2280</v>
      </c>
      <c r="M12" s="60">
        <f>G12*7.09/100</f>
        <v>5317.5</v>
      </c>
      <c r="N12" s="62">
        <v>0</v>
      </c>
      <c r="O12" s="63">
        <f t="shared" si="10"/>
        <v>10741.880000000001</v>
      </c>
      <c r="P12" s="63">
        <f t="shared" si="4"/>
        <v>11358.05</v>
      </c>
      <c r="Q12" s="63">
        <f>G12-O12</f>
        <v>64258.119999999995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38</v>
      </c>
      <c r="D13" s="55" t="s">
        <v>29</v>
      </c>
      <c r="E13" s="55" t="s">
        <v>48</v>
      </c>
      <c r="F13" s="56" t="s">
        <v>21</v>
      </c>
      <c r="G13" s="57">
        <v>50000</v>
      </c>
      <c r="H13" s="58">
        <v>1854</v>
      </c>
      <c r="I13" s="59">
        <f t="shared" si="5"/>
        <v>1435</v>
      </c>
      <c r="J13" s="60">
        <f t="shared" si="6"/>
        <v>3550</v>
      </c>
      <c r="K13" s="61">
        <f>+G13*1.1%</f>
        <v>550</v>
      </c>
      <c r="L13" s="61">
        <f t="shared" si="8"/>
        <v>1520</v>
      </c>
      <c r="M13" s="60">
        <f>G13*7.09/100</f>
        <v>3545</v>
      </c>
      <c r="N13" s="64">
        <v>0</v>
      </c>
      <c r="O13" s="63">
        <f t="shared" si="10"/>
        <v>4809</v>
      </c>
      <c r="P13" s="63">
        <f t="shared" si="4"/>
        <v>7645</v>
      </c>
      <c r="Q13" s="63">
        <f>G13-O13</f>
        <v>45191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35</v>
      </c>
      <c r="C14" s="55" t="s">
        <v>38</v>
      </c>
      <c r="D14" s="55" t="s">
        <v>29</v>
      </c>
      <c r="E14" s="55" t="s">
        <v>36</v>
      </c>
      <c r="F14" s="56" t="s">
        <v>21</v>
      </c>
      <c r="G14" s="57">
        <v>15750</v>
      </c>
      <c r="H14" s="58">
        <v>0</v>
      </c>
      <c r="I14" s="59">
        <f t="shared" si="5"/>
        <v>452.02499999999998</v>
      </c>
      <c r="J14" s="60">
        <f t="shared" si="6"/>
        <v>1118.25</v>
      </c>
      <c r="K14" s="61">
        <f>+G14*1.1%</f>
        <v>173.25000000000003</v>
      </c>
      <c r="L14" s="61">
        <f t="shared" si="8"/>
        <v>478.8</v>
      </c>
      <c r="M14" s="60">
        <f>G14*7.09/100</f>
        <v>1116.675</v>
      </c>
      <c r="N14" s="64">
        <v>0</v>
      </c>
      <c r="O14" s="63">
        <f t="shared" si="10"/>
        <v>930.82500000000005</v>
      </c>
      <c r="P14" s="63">
        <f t="shared" ref="P14" si="11">J14+K14+M14</f>
        <v>2408.1750000000002</v>
      </c>
      <c r="Q14" s="63">
        <f>G14-O14</f>
        <v>14819.174999999999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341750</v>
      </c>
      <c r="H15" s="32">
        <f t="shared" ref="H15:Q15" si="12">SUM(H10:H14)</f>
        <v>32018.920000000002</v>
      </c>
      <c r="I15" s="32">
        <f t="shared" si="12"/>
        <v>9808.2250000000004</v>
      </c>
      <c r="J15" s="32">
        <f t="shared" si="12"/>
        <v>24264.25</v>
      </c>
      <c r="K15" s="32">
        <f t="shared" si="12"/>
        <v>2869.9</v>
      </c>
      <c r="L15" s="32">
        <f t="shared" si="12"/>
        <v>10389.199999999999</v>
      </c>
      <c r="M15" s="32">
        <f t="shared" si="12"/>
        <v>24230.075000000001</v>
      </c>
      <c r="N15" s="32">
        <f t="shared" si="12"/>
        <v>2700.24</v>
      </c>
      <c r="O15" s="32">
        <f t="shared" si="12"/>
        <v>54916.585000000006</v>
      </c>
      <c r="P15" s="32">
        <f t="shared" si="12"/>
        <v>51364.224999999999</v>
      </c>
      <c r="Q15" s="32">
        <f t="shared" si="12"/>
        <v>286833.41499999998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341750</v>
      </c>
      <c r="H16" s="33">
        <f t="shared" ref="H16:P16" si="13">SUM(H15)</f>
        <v>32018.920000000002</v>
      </c>
      <c r="I16" s="33">
        <f t="shared" si="13"/>
        <v>9808.2250000000004</v>
      </c>
      <c r="J16" s="33">
        <f t="shared" si="13"/>
        <v>24264.25</v>
      </c>
      <c r="K16" s="33">
        <f t="shared" si="13"/>
        <v>2869.9</v>
      </c>
      <c r="L16" s="33">
        <f t="shared" si="13"/>
        <v>10389.199999999999</v>
      </c>
      <c r="M16" s="33">
        <f t="shared" si="13"/>
        <v>24230.075000000001</v>
      </c>
      <c r="N16" s="33">
        <f>SUM(N15)</f>
        <v>2700.24</v>
      </c>
      <c r="O16" s="33">
        <f t="shared" si="13"/>
        <v>54916.585000000006</v>
      </c>
      <c r="P16" s="33">
        <f t="shared" si="13"/>
        <v>51364.224999999999</v>
      </c>
      <c r="Q16" s="33">
        <f>SUM(Q15)</f>
        <v>286833.41499999998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41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42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45</v>
      </c>
      <c r="B20" s="50"/>
      <c r="C20" s="50"/>
      <c r="D20" s="50"/>
      <c r="E20" s="51"/>
      <c r="F20" s="44"/>
      <c r="G20" s="44"/>
      <c r="H20" s="27"/>
      <c r="I20" s="27" t="s">
        <v>43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46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44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Width="0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2021-08-31T16:52:52Z</cp:lastPrinted>
  <dcterms:created xsi:type="dcterms:W3CDTF">2006-07-11T17:39:34Z</dcterms:created>
  <dcterms:modified xsi:type="dcterms:W3CDTF">2022-10-12T19:54:51Z</dcterms:modified>
</cp:coreProperties>
</file>