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13_ncr:1_{A7F574C0-24B1-4383-994F-228CE34F456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14" i="1" s="1"/>
  <c r="O13" i="1"/>
  <c r="O14" i="1" s="1"/>
  <c r="N13" i="1"/>
  <c r="N14" i="1" s="1"/>
  <c r="M13" i="1"/>
  <c r="L13" i="1"/>
  <c r="L14" i="1" s="1"/>
  <c r="Q14" i="1"/>
  <c r="M14" i="1"/>
  <c r="K14" i="1"/>
  <c r="J14" i="1"/>
  <c r="I14" i="1"/>
  <c r="T13" i="1" l="1"/>
  <c r="T14" i="1" s="1"/>
  <c r="S13" i="1"/>
  <c r="R13" i="1"/>
  <c r="R14" i="1" s="1"/>
  <c r="U13" i="1" l="1"/>
  <c r="U14" i="1" s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<sst xmlns="http://schemas.openxmlformats.org/spreadsheetml/2006/main" count="43" uniqueCount="43">
  <si>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</si>
  <si>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</si>
  <si>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</si>
  <si>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</si>
  <si>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</si>
  <si>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</si>
  <si>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</si>
  <si>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</si>
  <si>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</si>
  <si>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</si>
  <si>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</si>
  <si>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</si>
  <si>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</si>
  <si>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</si>
  <si>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</si>
  <si>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</si>
  <si>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</si>
  <si>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</si>
  <si>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</si>
  <si>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</si>
  <si>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</si>
  <si>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</si>
  <si>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</si>
  <si>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</si>
  <si>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</si>
  <si>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</si>
  <si>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</si>
  <si>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</si>
  <si>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</si>
  <si>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</si>
  <si>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</si>
  <si>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</si>
  <si>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</si>
  <si>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</si>
  <si>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</si>
  <si>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</si>
  <si>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</si>
  <si>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Dirección de Servicios</t>
  </si>
  <si>
    <t>Nómina de Sueldos: Empleados Temporeros ( Regional Puerto Plata)</t>
  </si>
  <si>
    <t>ANDREA MARTÍNEZ MERCADO</t>
  </si>
  <si>
    <t>Femenino</t>
  </si>
  <si>
    <t>Gestor de Trámites y Servicios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</si>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</sst>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D3" zoomScale="55" zoomScaleNormal="70" zoomScaleSheetLayoutView="55" workbookViewId="0">
      <selection activeCell="U13" sqref="U13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40</v>
      </c>
      <c r="D13" s="40" t="s">
        <v>37</v>
      </c>
      <c r="E13" s="41" t="s">
        <v>41</v>
      </c>
      <c r="F13" s="38" t="s">
        <v>36</v>
      </c>
      <c r="G13" s="39">
        <v>45597</v>
      </c>
      <c r="H13" s="39">
        <v>45778</v>
      </c>
      <c r="I13" s="42">
        <v>14000</v>
      </c>
      <c r="J13" s="43">
        <v>0</v>
      </c>
      <c r="K13" s="42">
        <v>0</v>
      </c>
      <c r="L13" s="42">
        <f t="shared" ref="L13" si="0">I13*2.87/100</f>
        <v>401.8</v>
      </c>
      <c r="M13" s="42">
        <f t="shared" ref="M13" si="1">I13*7.1/100</f>
        <v>994</v>
      </c>
      <c r="N13" s="42">
        <f>+I13*1.1%</f>
        <v>154.00000000000003</v>
      </c>
      <c r="O13" s="42">
        <f t="shared" ref="O13" si="2">I13*3.04/100</f>
        <v>425.6</v>
      </c>
      <c r="P13" s="42">
        <f t="shared" ref="P13" si="3">+I13*7.09%</f>
        <v>992.6</v>
      </c>
      <c r="Q13" s="42">
        <v>0</v>
      </c>
      <c r="R13" s="42">
        <f>L13+M13+N13+O13+P13+Q13</f>
        <v>2968</v>
      </c>
      <c r="S13" s="42">
        <f>K13+L13+O13+Q13</f>
        <v>827.40000000000009</v>
      </c>
      <c r="T13" s="42">
        <f>M13+N13+P13</f>
        <v>2140.6</v>
      </c>
      <c r="U13" s="42">
        <f>I13-S13+J13</f>
        <v>13172.6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14000</v>
      </c>
      <c r="J14" s="36">
        <f t="shared" ref="J14:U14" si="4">+J13</f>
        <v>0</v>
      </c>
      <c r="K14" s="36">
        <f t="shared" si="4"/>
        <v>0</v>
      </c>
      <c r="L14" s="36">
        <f t="shared" si="4"/>
        <v>401.8</v>
      </c>
      <c r="M14" s="36">
        <f t="shared" si="4"/>
        <v>994</v>
      </c>
      <c r="N14" s="36">
        <f t="shared" si="4"/>
        <v>154.00000000000003</v>
      </c>
      <c r="O14" s="36">
        <f t="shared" si="4"/>
        <v>425.6</v>
      </c>
      <c r="P14" s="36">
        <f t="shared" si="4"/>
        <v>992.6</v>
      </c>
      <c r="Q14" s="36">
        <f t="shared" si="4"/>
        <v>0</v>
      </c>
      <c r="R14" s="36">
        <f t="shared" si="4"/>
        <v>2968</v>
      </c>
      <c r="S14" s="36">
        <f t="shared" si="4"/>
        <v>827.40000000000009</v>
      </c>
      <c r="T14" s="36">
        <f t="shared" si="4"/>
        <v>2140.6</v>
      </c>
      <c r="U14" s="36">
        <f t="shared" si="4"/>
        <v>13172.6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2025-03-06T14:27:14Z</dcterms:modified>
</cp:coreProperties>
</file>