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Febrero\"/>
    </mc:Choice>
  </mc:AlternateContent>
  <xr:revisionPtr revIDLastSave="0" documentId="13_ncr:1_{A70CCC5A-97F9-43DF-9E03-7B0607DE9780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U13" i="1"/>
  <c r="P13" i="1"/>
  <c r="O13" i="1"/>
  <c r="M13" i="1"/>
  <c r="L13" i="1"/>
  <c r="S13" i="1" l="1"/>
  <c r="R13" i="1"/>
  <c r="T13" i="1"/>
  <c r="J14" i="1" l="1"/>
  <c r="Q14" i="1" l="1"/>
  <c r="K14" i="1"/>
  <c r="I14" i="1"/>
  <c r="N14" i="1" l="1"/>
  <c r="P14" i="1" l="1"/>
  <c r="L14" i="1" l="1"/>
  <c r="M14" i="1"/>
  <c r="O14" i="1"/>
  <c r="R14" i="1" l="1"/>
  <c r="T14" i="1"/>
  <c r="U14" i="1" l="1"/>
  <c r="S14" i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<sst xmlns="http://schemas.openxmlformats.org/spreadsheetml/2006/main" count="43" uniqueCount="43">
  <si>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</si>
  <si>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</si>
  <si>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</si>
  <si>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</si>
  <si>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</si>
  <si>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</si>
  <si>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</si>
  <si>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</si>
  <si>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</si>
  <si>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</si>
  <si>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</si>
  <si>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</si>
  <si>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</si>
  <si>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</si>
  <si>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</si>
  <si>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</si>
  <si>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</si>
  <si>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</si>
  <si>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</si>
  <si>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</si>
  <si>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</si>
  <si>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</si>
  <si>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</si>
  <si>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</si>
  <si>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</si>
  <si>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</si>
  <si>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</si>
  <si>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</si>
  <si>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</si>
  <si>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</si>
  <si>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</si>
  <si>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</si>
  <si>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</si>
  <si>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</si>
  <si>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</si>
  <si>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</si>
  <si>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</si>
  <si>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</si>
  <si>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Santiago)</t>
  </si>
  <si>
    <t>JOAQUIN ARTURO GONELL MARIOT</t>
  </si>
  <si>
    <t>Dirección Juridica</t>
  </si>
  <si>
    <t>Abogado (a)</t>
  </si>
  <si>
    <t>Correspondiente al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</si>
</sst>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N14" sqref="N14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s="6" customFormat="1" ht="55.5" customHeight="1" x14ac:dyDescent="0.2">
      <c r="A5" s="54" t="s">
        <v>38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s="7" customFormat="1" ht="3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s="7" customFormat="1" ht="6" hidden="1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6" t="s">
        <v>42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32" customFormat="1" ht="36.75" customHeight="1" x14ac:dyDescent="0.2">
      <c r="A10" s="50" t="s">
        <v>18</v>
      </c>
      <c r="B10" s="51" t="s">
        <v>14</v>
      </c>
      <c r="C10" s="46" t="s">
        <v>27</v>
      </c>
      <c r="D10" s="46" t="s">
        <v>20</v>
      </c>
      <c r="E10" s="46" t="s">
        <v>15</v>
      </c>
      <c r="F10" s="46" t="s">
        <v>19</v>
      </c>
      <c r="G10" s="46" t="s">
        <v>23</v>
      </c>
      <c r="H10" s="46" t="s">
        <v>24</v>
      </c>
      <c r="I10" s="50" t="s">
        <v>16</v>
      </c>
      <c r="J10" s="50" t="s">
        <v>31</v>
      </c>
      <c r="K10" s="50" t="s">
        <v>22</v>
      </c>
      <c r="L10" s="51" t="s">
        <v>9</v>
      </c>
      <c r="M10" s="51"/>
      <c r="N10" s="51"/>
      <c r="O10" s="51"/>
      <c r="P10" s="51"/>
      <c r="Q10" s="51"/>
      <c r="R10" s="51"/>
      <c r="S10" s="50" t="s">
        <v>2</v>
      </c>
      <c r="T10" s="50"/>
      <c r="U10" s="50" t="s">
        <v>17</v>
      </c>
    </row>
    <row r="11" spans="1:21" s="32" customFormat="1" ht="37.5" customHeight="1" x14ac:dyDescent="0.2">
      <c r="A11" s="50"/>
      <c r="B11" s="51"/>
      <c r="C11" s="47"/>
      <c r="D11" s="47"/>
      <c r="E11" s="47"/>
      <c r="F11" s="47"/>
      <c r="G11" s="47"/>
      <c r="H11" s="47"/>
      <c r="I11" s="50"/>
      <c r="J11" s="50"/>
      <c r="K11" s="50"/>
      <c r="L11" s="50" t="s">
        <v>12</v>
      </c>
      <c r="M11" s="50"/>
      <c r="N11" s="50" t="s">
        <v>10</v>
      </c>
      <c r="O11" s="50" t="s">
        <v>13</v>
      </c>
      <c r="P11" s="50"/>
      <c r="Q11" s="50" t="s">
        <v>11</v>
      </c>
      <c r="R11" s="50" t="s">
        <v>0</v>
      </c>
      <c r="S11" s="50" t="s">
        <v>4</v>
      </c>
      <c r="T11" s="50" t="s">
        <v>1</v>
      </c>
      <c r="U11" s="50"/>
    </row>
    <row r="12" spans="1:21" s="32" customFormat="1" ht="45" x14ac:dyDescent="0.2">
      <c r="A12" s="50"/>
      <c r="B12" s="51"/>
      <c r="C12" s="48"/>
      <c r="D12" s="48"/>
      <c r="E12" s="48"/>
      <c r="F12" s="48"/>
      <c r="G12" s="48"/>
      <c r="H12" s="48"/>
      <c r="I12" s="50"/>
      <c r="J12" s="50"/>
      <c r="K12" s="50"/>
      <c r="L12" s="31" t="s">
        <v>5</v>
      </c>
      <c r="M12" s="31" t="s">
        <v>6</v>
      </c>
      <c r="N12" s="50"/>
      <c r="O12" s="31" t="s">
        <v>7</v>
      </c>
      <c r="P12" s="31" t="s">
        <v>8</v>
      </c>
      <c r="Q12" s="50"/>
      <c r="R12" s="50"/>
      <c r="S12" s="50"/>
      <c r="T12" s="50"/>
      <c r="U12" s="50"/>
    </row>
    <row r="13" spans="1:21" s="35" customFormat="1" ht="49.5" customHeight="1" x14ac:dyDescent="0.35">
      <c r="A13" s="33">
        <v>1</v>
      </c>
      <c r="B13" s="38" t="s">
        <v>39</v>
      </c>
      <c r="C13" s="38" t="s">
        <v>37</v>
      </c>
      <c r="D13" s="42" t="s">
        <v>40</v>
      </c>
      <c r="E13" s="41" t="s">
        <v>41</v>
      </c>
      <c r="F13" s="39" t="s">
        <v>36</v>
      </c>
      <c r="G13" s="40">
        <v>45231</v>
      </c>
      <c r="H13" s="40">
        <v>45413</v>
      </c>
      <c r="I13" s="43">
        <v>90000</v>
      </c>
      <c r="J13" s="34"/>
      <c r="K13" s="43">
        <v>9753.1200000000008</v>
      </c>
      <c r="L13" s="44">
        <f>+I13*2.87%</f>
        <v>2583</v>
      </c>
      <c r="M13" s="45">
        <f>I13*7.1/100</f>
        <v>6390</v>
      </c>
      <c r="N13" s="43">
        <f>77410*1.1%</f>
        <v>851.5100000000001</v>
      </c>
      <c r="O13" s="44">
        <f>+I13*3.04%</f>
        <v>2736</v>
      </c>
      <c r="P13" s="45">
        <f>+I13*7.09%</f>
        <v>6381</v>
      </c>
      <c r="Q13" s="43">
        <v>0</v>
      </c>
      <c r="R13" s="45">
        <f t="shared" ref="R13" si="0">L13+M13+N13+O13+P13+Q13</f>
        <v>18941.510000000002</v>
      </c>
      <c r="S13" s="45">
        <f t="shared" ref="S13" si="1">K13+L13+O13+Q13</f>
        <v>15072.12</v>
      </c>
      <c r="T13" s="45">
        <f t="shared" ref="T13" si="2">+M13+N13+P13</f>
        <v>13622.51</v>
      </c>
      <c r="U13" s="43">
        <f>I13-S13</f>
        <v>74927.88</v>
      </c>
    </row>
    <row r="14" spans="1:21" s="7" customFormat="1" ht="56.25" customHeight="1" x14ac:dyDescent="0.2">
      <c r="A14" s="53" t="s">
        <v>21</v>
      </c>
      <c r="B14" s="53"/>
      <c r="C14" s="53"/>
      <c r="D14" s="53"/>
      <c r="E14" s="53"/>
      <c r="F14" s="53"/>
      <c r="G14" s="36"/>
      <c r="H14" s="36"/>
      <c r="I14" s="37">
        <f t="shared" ref="I14:U14" si="3">SUM(I13:I13)</f>
        <v>90000</v>
      </c>
      <c r="J14" s="37">
        <f t="shared" si="3"/>
        <v>0</v>
      </c>
      <c r="K14" s="37">
        <f t="shared" si="3"/>
        <v>9753.1200000000008</v>
      </c>
      <c r="L14" s="37">
        <f t="shared" si="3"/>
        <v>2583</v>
      </c>
      <c r="M14" s="37">
        <f t="shared" si="3"/>
        <v>6390</v>
      </c>
      <c r="N14" s="37">
        <f t="shared" si="3"/>
        <v>851.5100000000001</v>
      </c>
      <c r="O14" s="37">
        <f t="shared" si="3"/>
        <v>2736</v>
      </c>
      <c r="P14" s="37">
        <f t="shared" si="3"/>
        <v>6381</v>
      </c>
      <c r="Q14" s="37">
        <f t="shared" si="3"/>
        <v>0</v>
      </c>
      <c r="R14" s="37">
        <f t="shared" si="3"/>
        <v>18941.510000000002</v>
      </c>
      <c r="S14" s="37">
        <f t="shared" si="3"/>
        <v>15072.12</v>
      </c>
      <c r="T14" s="37">
        <f t="shared" si="3"/>
        <v>13622.51</v>
      </c>
      <c r="U14" s="37">
        <f t="shared" si="3"/>
        <v>74927.88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29"/>
      <c r="P21" s="30"/>
      <c r="Q21" s="30"/>
      <c r="R21" s="30"/>
      <c r="S21" s="30"/>
      <c r="T21" s="30"/>
      <c r="U21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2024-03-04T14:42:10Z</dcterms:modified>
</cp:coreProperties>
</file>