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8_{AC55D4CE-6B82-495B-A243-157136C5030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<sst xmlns="http://schemas.openxmlformats.org/spreadsheetml/2006/main" count="42" uniqueCount="42">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</sst>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H17" sqref="H17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5" t="s">
        <v>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84" s="1" customFormat="1" ht="45.75" customHeight="1" x14ac:dyDescent="0.2">
      <c r="A5" s="54" t="s">
        <v>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84" s="11" customFormat="1" ht="3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84" s="11" customFormat="1" ht="6" hidden="1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9" t="s">
        <v>41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84" ht="36.75" customHeight="1" x14ac:dyDescent="0.2">
      <c r="A10" s="57" t="s">
        <v>18</v>
      </c>
      <c r="B10" s="56" t="s">
        <v>14</v>
      </c>
      <c r="C10" s="60" t="s">
        <v>32</v>
      </c>
      <c r="D10" s="60" t="s">
        <v>20</v>
      </c>
      <c r="E10" s="60" t="s">
        <v>15</v>
      </c>
      <c r="F10" s="60" t="s">
        <v>19</v>
      </c>
      <c r="G10" s="60" t="s">
        <v>25</v>
      </c>
      <c r="H10" s="60" t="s">
        <v>26</v>
      </c>
      <c r="I10" s="57" t="s">
        <v>16</v>
      </c>
      <c r="J10" s="57" t="s">
        <v>22</v>
      </c>
      <c r="K10" s="56" t="s">
        <v>9</v>
      </c>
      <c r="L10" s="56"/>
      <c r="M10" s="56"/>
      <c r="N10" s="56"/>
      <c r="O10" s="56"/>
      <c r="P10" s="56"/>
      <c r="Q10" s="56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6"/>
      <c r="C11" s="61"/>
      <c r="D11" s="61"/>
      <c r="E11" s="61"/>
      <c r="F11" s="61"/>
      <c r="G11" s="61"/>
      <c r="H11" s="61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6"/>
      <c r="C12" s="62"/>
      <c r="D12" s="62"/>
      <c r="E12" s="62"/>
      <c r="F12" s="62"/>
      <c r="G12" s="62"/>
      <c r="H12" s="62"/>
      <c r="I12" s="57"/>
      <c r="J12" s="57"/>
      <c r="K12" s="48" t="s">
        <v>5</v>
      </c>
      <c r="L12" s="48" t="s">
        <v>6</v>
      </c>
      <c r="M12" s="57"/>
      <c r="N12" s="48" t="s">
        <v>7</v>
      </c>
      <c r="O12" s="48" t="s">
        <v>8</v>
      </c>
      <c r="P12" s="57"/>
      <c r="Q12" s="57"/>
      <c r="R12" s="57"/>
      <c r="S12" s="57"/>
      <c r="T12" s="57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44317</v>
      </c>
      <c r="H13" s="53">
        <v>44866</v>
      </c>
      <c r="I13" s="36">
        <v>80000</v>
      </c>
      <c r="J13" s="29">
        <v>7400.87</v>
      </c>
      <c r="K13" s="30">
        <f>I13*2.87/100</f>
        <v>2296</v>
      </c>
      <c r="L13" s="31">
        <f>I13*7.1/100</f>
        <v>5680</v>
      </c>
      <c r="M13" s="32">
        <f>65050*1.1%</f>
        <v>715.55000000000007</v>
      </c>
      <c r="N13" s="30">
        <f>I13*3.04/100</f>
        <v>2432</v>
      </c>
      <c r="O13" s="31">
        <f>+I13*7.09%</f>
        <v>5672</v>
      </c>
      <c r="P13" s="33">
        <v>0</v>
      </c>
      <c r="Q13" s="31">
        <f t="shared" ref="Q13" si="0">K13+L13+M13+N13+O13+P13</f>
        <v>16795.55</v>
      </c>
      <c r="R13" s="31">
        <f t="shared" ref="R13" si="1">J13+K13+N13+P13</f>
        <v>12128.869999999999</v>
      </c>
      <c r="S13" s="31">
        <f t="shared" ref="S13" si="2">+L13+M13+O13</f>
        <v>12067.55</v>
      </c>
      <c r="T13" s="31">
        <f t="shared" ref="T13" si="3">I13-R13</f>
        <v>67871.13</v>
      </c>
      <c r="U13" s="13"/>
    </row>
    <row r="14" spans="1:84" s="8" customFormat="1" ht="56.25" customHeight="1" x14ac:dyDescent="0.2">
      <c r="A14" s="64" t="s">
        <v>21</v>
      </c>
      <c r="B14" s="64"/>
      <c r="C14" s="64"/>
      <c r="D14" s="64"/>
      <c r="E14" s="64"/>
      <c r="F14" s="64"/>
      <c r="G14" s="49"/>
      <c r="H14" s="49"/>
      <c r="I14" s="50">
        <f t="shared" ref="I14:T14" si="4">SUM(I13:I13)</f>
        <v>80000</v>
      </c>
      <c r="J14" s="51">
        <f t="shared" si="4"/>
        <v>7400.87</v>
      </c>
      <c r="K14" s="51">
        <f t="shared" si="4"/>
        <v>2296</v>
      </c>
      <c r="L14" s="50">
        <f t="shared" si="4"/>
        <v>5680</v>
      </c>
      <c r="M14" s="50">
        <f t="shared" si="4"/>
        <v>715.55000000000007</v>
      </c>
      <c r="N14" s="51">
        <f t="shared" si="4"/>
        <v>2432</v>
      </c>
      <c r="O14" s="50">
        <f t="shared" si="4"/>
        <v>5672</v>
      </c>
      <c r="P14" s="52">
        <f t="shared" si="4"/>
        <v>0</v>
      </c>
      <c r="Q14" s="50">
        <f t="shared" si="4"/>
        <v>16795.55</v>
      </c>
      <c r="R14" s="50">
        <f t="shared" si="4"/>
        <v>12128.869999999999</v>
      </c>
      <c r="S14" s="50">
        <f t="shared" si="4"/>
        <v>12067.55</v>
      </c>
      <c r="T14" s="50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"/>
      <c r="O21" s="5"/>
      <c r="P21" s="5"/>
      <c r="Q21" s="5"/>
      <c r="R21" s="5"/>
      <c r="S21" s="5"/>
      <c r="T21" s="5"/>
    </row>
  </sheetData>
  <mergeCells count="27"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2022-06-09T15:43:26Z</cp:lastPrinted>
  <dcterms:created xsi:type="dcterms:W3CDTF">2006-07-11T17:39:34Z</dcterms:created>
  <dcterms:modified xsi:type="dcterms:W3CDTF">2022-06-20T17:19:14Z</dcterms:modified>
</cp:coreProperties>
</file>