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indhira_bruno\AppData\Local\Microsoft\Windows\Temporary Internet Files\Content.Outlook\SGME0FG1\"/>
    </mc:Choice>
  </mc:AlternateContent>
  <bookViews>
    <workbookView xWindow="0" yWindow="0" windowWidth="19200" windowHeight="11595" tabRatio="601"/>
  </bookViews>
  <sheets>
    <sheet name="Periodo Probatorio" sheetId="1" r:id="rId1"/>
  </sheets>
  <definedNames>
    <definedName name="_xlnm.Print_Titles" localSheetId="0">'Periodo Probatorio'!$1:$13</definedName>
  </definedNames>
  <calcPr calcId="152511"/>
</workbook>
</file>

<file path=xl/calcChain.xml><?xml version="1.0" encoding="utf-8"?>
<calcChain xmlns="http://schemas.openxmlformats.org/spreadsheetml/2006/main">
  <c r="G21" i="1" l="1"/>
  <c r="F21" i="1"/>
  <c r="M21" i="1"/>
  <c r="J21" i="1"/>
  <c r="L15" i="1"/>
  <c r="P15" i="1" s="1"/>
  <c r="L16" i="1"/>
  <c r="L17" i="1"/>
  <c r="P17" i="1"/>
  <c r="L18" i="1"/>
  <c r="P18" i="1" s="1"/>
  <c r="L19" i="1"/>
  <c r="P19" i="1" s="1"/>
  <c r="L20" i="1"/>
  <c r="P20" i="1" s="1"/>
  <c r="L14" i="1"/>
  <c r="K16" i="1"/>
  <c r="K17" i="1"/>
  <c r="K18" i="1"/>
  <c r="N18" i="1" s="1"/>
  <c r="K19" i="1"/>
  <c r="K20" i="1"/>
  <c r="K15" i="1"/>
  <c r="K14" i="1"/>
  <c r="I15" i="1"/>
  <c r="I16" i="1"/>
  <c r="I17" i="1"/>
  <c r="I18" i="1"/>
  <c r="I19" i="1"/>
  <c r="I20" i="1"/>
  <c r="I14" i="1"/>
  <c r="P14" i="1" s="1"/>
  <c r="I21" i="1"/>
  <c r="H16" i="1"/>
  <c r="O16" i="1" s="1"/>
  <c r="H17" i="1"/>
  <c r="O17" i="1" s="1"/>
  <c r="Q17" i="1" s="1"/>
  <c r="H18" i="1"/>
  <c r="O18" i="1" s="1"/>
  <c r="Q18" i="1" s="1"/>
  <c r="H19" i="1"/>
  <c r="O19" i="1" s="1"/>
  <c r="H20" i="1"/>
  <c r="H15" i="1"/>
  <c r="H14" i="1"/>
  <c r="O14" i="1" s="1"/>
  <c r="Q14" i="1"/>
  <c r="O21" i="1" l="1"/>
  <c r="Q19" i="1"/>
  <c r="Q16" i="1"/>
  <c r="L21" i="1"/>
  <c r="N19" i="1"/>
  <c r="P16" i="1"/>
  <c r="H21" i="1"/>
  <c r="P21" i="1"/>
  <c r="N17" i="1"/>
  <c r="O15" i="1"/>
  <c r="Q15" i="1" s="1"/>
  <c r="O20" i="1"/>
  <c r="Q20" i="1" s="1"/>
  <c r="N20" i="1"/>
  <c r="N15" i="1"/>
  <c r="N16" i="1"/>
  <c r="N14" i="1"/>
  <c r="K21" i="1"/>
  <c r="Q21" i="1" l="1"/>
  <c r="N21" i="1"/>
</calcChain>
</file>

<file path=xl/sharedStrings.xml><?xml version="1.0" encoding="utf-8"?>
<sst xmlns="http://schemas.openxmlformats.org/spreadsheetml/2006/main" count="59" uniqueCount="44">
  <si>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</si>
  <si>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</si>
  <si>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</si>
  <si>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</si>
  <si>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</si>
  <si>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</si>
  <si>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</si>
  <si>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</si>
  <si>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</si>
  <si>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</si>
  <si>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</si>
  <si>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</si>
  <si>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</si>
  <si>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</si>
  <si>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</si>
  <si>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</si>
  <si>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</si>
  <si>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</si>
  <si>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</si>
  <si>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</si>
  <si>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</si>
  <si>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</si>
  <si>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</si>
  <si>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</si>
  <si>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</si>
  <si>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</si>
  <si>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</si>
  <si>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</si>
  <si>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“Año de la Atención Integral a la Primera Infancia”</t>
  </si>
  <si>
    <t>RAMON SIMEON HERNANDEZ SANTANA</t>
  </si>
  <si>
    <t>DIRECCION ADMINISTRATIVA</t>
  </si>
  <si>
    <t>MENSAJERO EXTERNO</t>
  </si>
  <si>
    <t>YERELYN BEATRIZ HERNÁNDEZ PAULINO</t>
  </si>
  <si>
    <t>RECEPCIONISTA</t>
  </si>
  <si>
    <t>AMBAR CAROLINA GARCIA REINOSO</t>
  </si>
  <si>
    <t>HILLARY ALEXANDRA TEJADA PEÑA</t>
  </si>
  <si>
    <t>FREDERICK DE LA ROSA CORNIELLE</t>
  </si>
  <si>
    <t>NELSON JOAN DAVID GUERRERO</t>
  </si>
  <si>
    <t>JONATHAN GABRIEL ROSSIS MNYETY</t>
  </si>
  <si>
    <t>DIRECCION DE ASISTENCIA AL EMPLEADOR</t>
  </si>
  <si>
    <t>OPERADOR (A) CENTRO DE LLAMADAS</t>
  </si>
  <si>
    <t>Periodo Probatorio</t>
  </si>
  <si>
    <t>Nómina de Sueldos: Empleados Periodo Probatorio</t>
  </si>
  <si>
    <t>Correspondiente al mes de Agosto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</si>
</sst>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[$-10C0A]#,##0.00;\-#,##0.00"/>
  </numFmts>
  <fonts count="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166" fontId="8" fillId="3" borderId="9" xfId="0" applyNumberFormat="1" applyFont="1" applyFill="1" applyBorder="1" applyAlignment="1">
      <alignment horizontal="center" vertical="top" wrapText="1" readingOrder="1"/>
    </xf>
    <xf numFmtId="0" fontId="4" fillId="3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4" fontId="2" fillId="4" borderId="12" xfId="0" applyNumberFormat="1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730703</xdr:colOff>
      <xdr:row>0</xdr:row>
      <xdr:rowOff>40821</xdr:rowOff>
    </xdr:from>
    <xdr:to>
      <xdr:col>6</xdr:col>
      <xdr:colOff>1087210</xdr:colOff>
      <xdr:row>4</xdr:row>
      <xdr:rowOff>488496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22723" r="60896" b="65887"/>
        <a:stretch>
          <a:fillRect/>
        </a:stretch>
      </xdr:blipFill>
      <xdr:spPr bwMode="auto">
        <a:xfrm>
          <a:off x="11834132" y="40821"/>
          <a:ext cx="4669971" cy="1318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30"/>
  <sheetViews>
    <sheetView tabSelected="1" zoomScale="70" zoomScaleNormal="70" workbookViewId="0">
      <selection activeCell="C1" sqref="C1"/>
    </sheetView>
  </sheetViews>
  <sheetFormatPr defaultColWidth="11.42578125" defaultRowHeight="12.75" x14ac:dyDescent="0.2"/>
  <cols>
    <col min="1" max="1" width="10" style="10" customWidth="1"/>
    <col min="2" max="2" width="52.42578125" style="10" bestFit="1" customWidth="1"/>
    <col min="3" max="3" width="55.28515625" style="10" bestFit="1" customWidth="1"/>
    <col min="4" max="4" width="48.85546875" style="10" bestFit="1" customWidth="1"/>
    <col min="5" max="5" width="40.42578125" style="10" customWidth="1"/>
    <col min="6" max="6" width="24.28515625" style="10" customWidth="1"/>
    <col min="7" max="7" width="18.85546875" style="10" customWidth="1"/>
    <col min="8" max="9" width="17.7109375" style="10" customWidth="1"/>
    <col min="10" max="10" width="15.5703125" style="10" customWidth="1"/>
    <col min="11" max="11" width="17.7109375" style="10" customWidth="1"/>
    <col min="12" max="12" width="16.7109375" style="10" customWidth="1"/>
    <col min="13" max="13" width="19" style="10" customWidth="1"/>
    <col min="14" max="14" width="17.7109375" style="10" customWidth="1"/>
    <col min="15" max="16" width="19" style="10" customWidth="1"/>
    <col min="17" max="17" width="21.7109375" style="10" customWidth="1"/>
    <col min="18" max="18" width="15.85546875" style="10" customWidth="1"/>
    <col min="19" max="19" width="15.28515625" style="10" customWidth="1"/>
    <col min="20" max="69" width="11.42578125" style="10"/>
    <col min="70" max="16384" width="11.42578125" style="1"/>
  </cols>
  <sheetData>
    <row r="1" spans="1:69" s="10" customFormat="1" x14ac:dyDescent="0.2"/>
    <row r="2" spans="1:69" s="10" customFormat="1" x14ac:dyDescent="0.2"/>
    <row r="3" spans="1:69" s="10" customFormat="1" ht="30" customHeight="1" x14ac:dyDescent="0.2">
      <c r="G3" s="11"/>
      <c r="H3" s="12"/>
    </row>
    <row r="4" spans="1:69" s="10" customFormat="1" x14ac:dyDescent="0.2"/>
    <row r="5" spans="1:69" s="10" customFormat="1" ht="45.75" customHeight="1" x14ac:dyDescent="0.2"/>
    <row r="6" spans="1:69" s="10" customFormat="1" ht="18.75" x14ac:dyDescent="0.2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69" s="10" customFormat="1" ht="18" x14ac:dyDescent="0.2">
      <c r="A7" s="46" t="s">
        <v>42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69" s="10" customFormat="1" ht="18" x14ac:dyDescent="0.2">
      <c r="A8" s="46" t="s">
        <v>43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69" s="10" customFormat="1" ht="18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69" s="10" customFormat="1" ht="19.5" customHeight="1" thickBot="1" x14ac:dyDescent="0.25"/>
    <row r="11" spans="1:69" s="2" customFormat="1" ht="36.75" customHeight="1" x14ac:dyDescent="0.2">
      <c r="A11" s="50" t="s">
        <v>23</v>
      </c>
      <c r="B11" s="65" t="s">
        <v>19</v>
      </c>
      <c r="C11" s="66"/>
      <c r="D11" s="66"/>
      <c r="E11" s="66"/>
      <c r="F11" s="67" t="s">
        <v>21</v>
      </c>
      <c r="G11" s="57" t="s">
        <v>11</v>
      </c>
      <c r="H11" s="44" t="s">
        <v>9</v>
      </c>
      <c r="I11" s="44"/>
      <c r="J11" s="44"/>
      <c r="K11" s="44"/>
      <c r="L11" s="44"/>
      <c r="M11" s="44"/>
      <c r="N11" s="45"/>
      <c r="O11" s="47" t="s">
        <v>2</v>
      </c>
      <c r="P11" s="48"/>
      <c r="Q11" s="50" t="s">
        <v>22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s="2" customFormat="1" ht="37.5" customHeight="1" x14ac:dyDescent="0.2">
      <c r="A12" s="51"/>
      <c r="B12" s="68"/>
      <c r="C12" s="69" t="s">
        <v>25</v>
      </c>
      <c r="D12" s="69" t="s">
        <v>20</v>
      </c>
      <c r="E12" s="69" t="s">
        <v>24</v>
      </c>
      <c r="F12" s="70"/>
      <c r="G12" s="58"/>
      <c r="H12" s="43" t="s">
        <v>13</v>
      </c>
      <c r="I12" s="43"/>
      <c r="J12" s="58" t="s">
        <v>10</v>
      </c>
      <c r="K12" s="49" t="s">
        <v>14</v>
      </c>
      <c r="L12" s="43"/>
      <c r="M12" s="62" t="s">
        <v>12</v>
      </c>
      <c r="N12" s="53" t="s">
        <v>0</v>
      </c>
      <c r="O12" s="55" t="s">
        <v>4</v>
      </c>
      <c r="P12" s="60" t="s">
        <v>1</v>
      </c>
      <c r="Q12" s="51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s="2" customFormat="1" ht="45.75" customHeight="1" thickBot="1" x14ac:dyDescent="0.25">
      <c r="A13" s="52"/>
      <c r="B13" s="71"/>
      <c r="C13" s="72"/>
      <c r="D13" s="72"/>
      <c r="E13" s="72"/>
      <c r="F13" s="73"/>
      <c r="G13" s="59"/>
      <c r="H13" s="8" t="s">
        <v>5</v>
      </c>
      <c r="I13" s="40" t="s">
        <v>6</v>
      </c>
      <c r="J13" s="59"/>
      <c r="K13" s="8" t="s">
        <v>7</v>
      </c>
      <c r="L13" s="40" t="s">
        <v>8</v>
      </c>
      <c r="M13" s="59"/>
      <c r="N13" s="54"/>
      <c r="O13" s="56"/>
      <c r="P13" s="61"/>
      <c r="Q13" s="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s="6" customFormat="1" ht="26.25" customHeight="1" x14ac:dyDescent="0.2">
      <c r="A14" s="22">
        <v>1</v>
      </c>
      <c r="B14" s="23" t="s">
        <v>29</v>
      </c>
      <c r="C14" s="23" t="s">
        <v>30</v>
      </c>
      <c r="D14" s="23" t="s">
        <v>31</v>
      </c>
      <c r="E14" s="26" t="s">
        <v>41</v>
      </c>
      <c r="F14" s="24">
        <v>9000</v>
      </c>
      <c r="G14" s="9">
        <v>0</v>
      </c>
      <c r="H14" s="9">
        <f t="shared" ref="H14:H20" si="0">+F14*2.87%</f>
        <v>258.3</v>
      </c>
      <c r="I14" s="9">
        <f>+F14*7.1%</f>
        <v>638.99999999999989</v>
      </c>
      <c r="J14" s="25">
        <v>99</v>
      </c>
      <c r="K14" s="9">
        <f t="shared" ref="K14:K20" si="1">+F14*3.04%</f>
        <v>273.60000000000002</v>
      </c>
      <c r="L14" s="9">
        <f>+F14*7.09%</f>
        <v>638.1</v>
      </c>
      <c r="M14" s="9">
        <v>0</v>
      </c>
      <c r="N14" s="9">
        <f t="shared" ref="N14:N20" si="2">SUM(H14:M14)</f>
        <v>1908</v>
      </c>
      <c r="O14" s="9">
        <f>G14+H14+K14+M14</f>
        <v>531.90000000000009</v>
      </c>
      <c r="P14" s="9">
        <f t="shared" ref="P14:P20" si="3">+I14+J14+L14</f>
        <v>1376.1</v>
      </c>
      <c r="Q14" s="9">
        <f t="shared" ref="Q14:Q20" si="4">+F14-O14</f>
        <v>8468.1</v>
      </c>
    </row>
    <row r="15" spans="1:69" s="3" customFormat="1" ht="26.25" customHeight="1" x14ac:dyDescent="0.2">
      <c r="A15" s="16">
        <v>2</v>
      </c>
      <c r="B15" s="17" t="s">
        <v>32</v>
      </c>
      <c r="C15" s="17" t="s">
        <v>30</v>
      </c>
      <c r="D15" s="17" t="s">
        <v>33</v>
      </c>
      <c r="E15" s="26" t="s">
        <v>41</v>
      </c>
      <c r="F15" s="18">
        <v>15000</v>
      </c>
      <c r="G15" s="9">
        <v>0</v>
      </c>
      <c r="H15" s="19">
        <f t="shared" si="0"/>
        <v>430.5</v>
      </c>
      <c r="I15" s="19">
        <f t="shared" ref="I15:I20" si="5">+F15*7.1%</f>
        <v>1065</v>
      </c>
      <c r="J15" s="20">
        <v>165</v>
      </c>
      <c r="K15" s="19">
        <f t="shared" si="1"/>
        <v>456</v>
      </c>
      <c r="L15" s="19">
        <f t="shared" ref="L15:L20" si="6">+F15*7.09%</f>
        <v>1063.5</v>
      </c>
      <c r="M15" s="19">
        <v>0</v>
      </c>
      <c r="N15" s="19">
        <f t="shared" si="2"/>
        <v>3180</v>
      </c>
      <c r="O15" s="9">
        <f t="shared" ref="O15:O20" si="7">G15+H15+K15+M15</f>
        <v>886.5</v>
      </c>
      <c r="P15" s="19">
        <f t="shared" si="3"/>
        <v>2293.5</v>
      </c>
      <c r="Q15" s="19">
        <f t="shared" si="4"/>
        <v>14113.5</v>
      </c>
    </row>
    <row r="16" spans="1:69" s="3" customFormat="1" ht="26.25" customHeight="1" x14ac:dyDescent="0.2">
      <c r="A16" s="16">
        <v>3</v>
      </c>
      <c r="B16" s="17" t="s">
        <v>34</v>
      </c>
      <c r="C16" s="17" t="s">
        <v>39</v>
      </c>
      <c r="D16" s="17" t="s">
        <v>40</v>
      </c>
      <c r="E16" s="26" t="s">
        <v>41</v>
      </c>
      <c r="F16" s="18">
        <v>15000</v>
      </c>
      <c r="G16" s="9">
        <v>0</v>
      </c>
      <c r="H16" s="19">
        <f t="shared" si="0"/>
        <v>430.5</v>
      </c>
      <c r="I16" s="19">
        <f t="shared" si="5"/>
        <v>1065</v>
      </c>
      <c r="J16" s="20">
        <v>165</v>
      </c>
      <c r="K16" s="19">
        <f t="shared" si="1"/>
        <v>456</v>
      </c>
      <c r="L16" s="19">
        <f t="shared" si="6"/>
        <v>1063.5</v>
      </c>
      <c r="M16" s="19">
        <v>0</v>
      </c>
      <c r="N16" s="19">
        <f t="shared" si="2"/>
        <v>3180</v>
      </c>
      <c r="O16" s="9">
        <f t="shared" si="7"/>
        <v>886.5</v>
      </c>
      <c r="P16" s="19">
        <f t="shared" si="3"/>
        <v>2293.5</v>
      </c>
      <c r="Q16" s="19">
        <f t="shared" si="4"/>
        <v>14113.5</v>
      </c>
    </row>
    <row r="17" spans="1:113" s="3" customFormat="1" ht="26.25" customHeight="1" x14ac:dyDescent="0.2">
      <c r="A17" s="16">
        <v>4</v>
      </c>
      <c r="B17" s="17" t="s">
        <v>35</v>
      </c>
      <c r="C17" s="17" t="s">
        <v>39</v>
      </c>
      <c r="D17" s="17" t="s">
        <v>40</v>
      </c>
      <c r="E17" s="26" t="s">
        <v>41</v>
      </c>
      <c r="F17" s="18">
        <v>15000</v>
      </c>
      <c r="G17" s="9">
        <v>0</v>
      </c>
      <c r="H17" s="19">
        <f t="shared" si="0"/>
        <v>430.5</v>
      </c>
      <c r="I17" s="19">
        <f t="shared" si="5"/>
        <v>1065</v>
      </c>
      <c r="J17" s="20">
        <v>165</v>
      </c>
      <c r="K17" s="19">
        <f t="shared" si="1"/>
        <v>456</v>
      </c>
      <c r="L17" s="19">
        <f t="shared" si="6"/>
        <v>1063.5</v>
      </c>
      <c r="M17" s="19">
        <v>0</v>
      </c>
      <c r="N17" s="19">
        <f t="shared" si="2"/>
        <v>3180</v>
      </c>
      <c r="O17" s="9">
        <f t="shared" si="7"/>
        <v>886.5</v>
      </c>
      <c r="P17" s="19">
        <f t="shared" si="3"/>
        <v>2293.5</v>
      </c>
      <c r="Q17" s="19">
        <f t="shared" si="4"/>
        <v>14113.5</v>
      </c>
    </row>
    <row r="18" spans="1:113" s="3" customFormat="1" ht="26.25" customHeight="1" x14ac:dyDescent="0.2">
      <c r="A18" s="16">
        <v>5</v>
      </c>
      <c r="B18" s="21" t="s">
        <v>36</v>
      </c>
      <c r="C18" s="21" t="s">
        <v>39</v>
      </c>
      <c r="D18" s="21" t="s">
        <v>40</v>
      </c>
      <c r="E18" s="26" t="s">
        <v>41</v>
      </c>
      <c r="F18" s="18">
        <v>15000</v>
      </c>
      <c r="G18" s="9">
        <v>0</v>
      </c>
      <c r="H18" s="19">
        <f t="shared" si="0"/>
        <v>430.5</v>
      </c>
      <c r="I18" s="19">
        <f t="shared" si="5"/>
        <v>1065</v>
      </c>
      <c r="J18" s="20">
        <v>165</v>
      </c>
      <c r="K18" s="19">
        <f t="shared" si="1"/>
        <v>456</v>
      </c>
      <c r="L18" s="19">
        <f t="shared" si="6"/>
        <v>1063.5</v>
      </c>
      <c r="M18" s="19">
        <v>0</v>
      </c>
      <c r="N18" s="19">
        <f t="shared" si="2"/>
        <v>3180</v>
      </c>
      <c r="O18" s="9">
        <f t="shared" si="7"/>
        <v>886.5</v>
      </c>
      <c r="P18" s="19">
        <f t="shared" si="3"/>
        <v>2293.5</v>
      </c>
      <c r="Q18" s="19">
        <f t="shared" si="4"/>
        <v>14113.5</v>
      </c>
      <c r="R18" s="5"/>
    </row>
    <row r="19" spans="1:113" s="3" customFormat="1" ht="26.25" customHeight="1" x14ac:dyDescent="0.2">
      <c r="A19" s="16">
        <v>6</v>
      </c>
      <c r="B19" s="17" t="s">
        <v>37</v>
      </c>
      <c r="C19" s="17" t="s">
        <v>39</v>
      </c>
      <c r="D19" s="17" t="s">
        <v>40</v>
      </c>
      <c r="E19" s="26" t="s">
        <v>41</v>
      </c>
      <c r="F19" s="18">
        <v>15000</v>
      </c>
      <c r="G19" s="9">
        <v>0</v>
      </c>
      <c r="H19" s="19">
        <f t="shared" si="0"/>
        <v>430.5</v>
      </c>
      <c r="I19" s="19">
        <f t="shared" si="5"/>
        <v>1065</v>
      </c>
      <c r="J19" s="20">
        <v>165</v>
      </c>
      <c r="K19" s="19">
        <f t="shared" si="1"/>
        <v>456</v>
      </c>
      <c r="L19" s="19">
        <f t="shared" si="6"/>
        <v>1063.5</v>
      </c>
      <c r="M19" s="19">
        <v>0</v>
      </c>
      <c r="N19" s="19">
        <f t="shared" si="2"/>
        <v>3180</v>
      </c>
      <c r="O19" s="9">
        <f t="shared" si="7"/>
        <v>886.5</v>
      </c>
      <c r="P19" s="19">
        <f t="shared" si="3"/>
        <v>2293.5</v>
      </c>
      <c r="Q19" s="19">
        <f t="shared" si="4"/>
        <v>14113.5</v>
      </c>
    </row>
    <row r="20" spans="1:113" s="3" customFormat="1" ht="26.25" customHeight="1" thickBot="1" x14ac:dyDescent="0.25">
      <c r="A20" s="27">
        <v>7</v>
      </c>
      <c r="B20" s="28" t="s">
        <v>38</v>
      </c>
      <c r="C20" s="28" t="s">
        <v>39</v>
      </c>
      <c r="D20" s="28" t="s">
        <v>40</v>
      </c>
      <c r="E20" s="29" t="s">
        <v>41</v>
      </c>
      <c r="F20" s="30">
        <v>15000</v>
      </c>
      <c r="G20" s="9">
        <v>0</v>
      </c>
      <c r="H20" s="31">
        <f t="shared" si="0"/>
        <v>430.5</v>
      </c>
      <c r="I20" s="31">
        <f t="shared" si="5"/>
        <v>1065</v>
      </c>
      <c r="J20" s="32">
        <v>165</v>
      </c>
      <c r="K20" s="31">
        <f t="shared" si="1"/>
        <v>456</v>
      </c>
      <c r="L20" s="31">
        <f t="shared" si="6"/>
        <v>1063.5</v>
      </c>
      <c r="M20" s="31">
        <v>0</v>
      </c>
      <c r="N20" s="31">
        <f t="shared" si="2"/>
        <v>3180</v>
      </c>
      <c r="O20" s="9">
        <f t="shared" si="7"/>
        <v>886.5</v>
      </c>
      <c r="P20" s="31">
        <f t="shared" si="3"/>
        <v>2293.5</v>
      </c>
      <c r="Q20" s="31">
        <f t="shared" si="4"/>
        <v>14113.5</v>
      </c>
    </row>
    <row r="21" spans="1:113" s="3" customFormat="1" ht="35.1" customHeight="1" thickBot="1" x14ac:dyDescent="0.25">
      <c r="A21" s="33"/>
      <c r="B21" s="34" t="s">
        <v>26</v>
      </c>
      <c r="C21" s="35"/>
      <c r="D21" s="35"/>
      <c r="E21" s="35"/>
      <c r="F21" s="36">
        <f>SUM(F14:F20)</f>
        <v>99000</v>
      </c>
      <c r="G21" s="39">
        <f>SUM(G14:G20)</f>
        <v>0</v>
      </c>
      <c r="H21" s="37">
        <f>H14+H15+H16+H17+H18+H19+H20</f>
        <v>2841.3</v>
      </c>
      <c r="I21" s="38">
        <f>SUM(I14:I20)</f>
        <v>7029</v>
      </c>
      <c r="J21" s="38">
        <f>SUM(J14:J20)</f>
        <v>1089</v>
      </c>
      <c r="K21" s="38">
        <f>SUM(K14:K20)</f>
        <v>3009.6</v>
      </c>
      <c r="L21" s="38">
        <f>SUM(L14:L20)</f>
        <v>7019.1</v>
      </c>
      <c r="M21" s="38">
        <f>SUM(M14:M20)</f>
        <v>0</v>
      </c>
      <c r="N21" s="38">
        <f>N14+N15+N16+N17+N18+N19+N20</f>
        <v>20988</v>
      </c>
      <c r="O21" s="38">
        <f>SUM(O14:O20)</f>
        <v>5850.9</v>
      </c>
      <c r="P21" s="38">
        <f>SUM(P14:P20)</f>
        <v>15137.1</v>
      </c>
      <c r="Q21" s="38">
        <f>SUM(Q14:Q20)</f>
        <v>93149.1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1:113" s="10" customFormat="1" ht="24" customHeight="1" x14ac:dyDescent="0.2">
      <c r="A22" s="4"/>
      <c r="B22" s="4"/>
      <c r="C22" s="4"/>
      <c r="D22" s="4"/>
      <c r="E22" s="4"/>
      <c r="F22" s="4"/>
      <c r="G22" s="4"/>
      <c r="H22" s="13"/>
      <c r="I22" s="13"/>
      <c r="J22" s="14"/>
      <c r="K22" s="13"/>
      <c r="L22" s="4"/>
      <c r="M22" s="4"/>
      <c r="N22" s="13"/>
      <c r="O22" s="13"/>
      <c r="P22" s="13"/>
      <c r="Q22" s="13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</row>
    <row r="23" spans="1:113" s="10" customFormat="1" ht="24" customHeight="1" x14ac:dyDescent="0.2">
      <c r="A23" s="4" t="s">
        <v>3</v>
      </c>
      <c r="B23" s="6"/>
      <c r="C23" s="6"/>
      <c r="D23" s="3"/>
      <c r="E23" s="3"/>
      <c r="F23" s="3"/>
      <c r="G23" s="3"/>
      <c r="H23" s="5"/>
      <c r="I23" s="5"/>
      <c r="J23" s="7"/>
      <c r="K23" s="5"/>
      <c r="L23" s="3"/>
      <c r="M23" s="3"/>
      <c r="N23" s="5"/>
      <c r="O23" s="5"/>
      <c r="P23" s="5"/>
      <c r="Q23" s="5"/>
    </row>
    <row r="24" spans="1:113" s="10" customFormat="1" ht="24" customHeight="1" x14ac:dyDescent="0.2">
      <c r="A24" s="3" t="s">
        <v>15</v>
      </c>
      <c r="B24" s="6"/>
      <c r="C24" s="6"/>
      <c r="D24" s="3"/>
      <c r="E24" s="3"/>
      <c r="F24" s="3"/>
      <c r="G24" s="3"/>
      <c r="H24" s="5"/>
      <c r="I24" s="5"/>
      <c r="J24" s="3"/>
      <c r="K24" s="5"/>
      <c r="L24" s="5"/>
      <c r="M24" s="5"/>
      <c r="N24" s="5"/>
      <c r="O24" s="5"/>
      <c r="P24" s="5"/>
      <c r="Q24" s="5"/>
    </row>
    <row r="25" spans="1:113" s="10" customFormat="1" ht="24" customHeight="1" x14ac:dyDescent="0.2">
      <c r="A25" s="3" t="s">
        <v>17</v>
      </c>
      <c r="B25" s="6"/>
      <c r="C25" s="6"/>
      <c r="D25" s="3"/>
      <c r="E25" s="3"/>
      <c r="F25" s="3"/>
      <c r="G25" s="3"/>
      <c r="H25" s="5"/>
      <c r="I25" s="5"/>
      <c r="J25" s="3"/>
      <c r="K25" s="5"/>
      <c r="L25" s="5"/>
      <c r="M25" s="5"/>
      <c r="N25" s="5"/>
      <c r="O25" s="5"/>
      <c r="P25" s="5"/>
      <c r="Q25" s="5"/>
    </row>
    <row r="26" spans="1:113" s="10" customFormat="1" ht="24" customHeight="1" x14ac:dyDescent="0.2">
      <c r="A26" s="3" t="s">
        <v>16</v>
      </c>
      <c r="B26" s="6"/>
      <c r="C26" s="6"/>
      <c r="D26" s="3"/>
      <c r="E26" s="3"/>
      <c r="F26" s="3"/>
      <c r="G26" s="3"/>
      <c r="H26" s="5"/>
      <c r="I26" s="5"/>
      <c r="J26" s="3"/>
      <c r="K26" s="5"/>
      <c r="L26" s="5"/>
      <c r="M26" s="5"/>
      <c r="N26" s="5"/>
      <c r="O26" s="5"/>
      <c r="P26" s="5"/>
      <c r="Q26" s="5"/>
    </row>
    <row r="27" spans="1:113" s="10" customFormat="1" ht="24" customHeight="1" x14ac:dyDescent="0.2">
      <c r="A27" s="3" t="s">
        <v>18</v>
      </c>
      <c r="B27" s="6"/>
      <c r="C27" s="6"/>
      <c r="D27" s="3"/>
      <c r="E27" s="3"/>
      <c r="F27" s="3"/>
      <c r="G27" s="3"/>
      <c r="H27" s="5"/>
      <c r="I27" s="5"/>
      <c r="J27" s="3"/>
      <c r="K27" s="5"/>
      <c r="L27" s="5"/>
      <c r="M27" s="5"/>
      <c r="N27" s="5"/>
      <c r="O27" s="5"/>
      <c r="P27" s="5"/>
      <c r="Q27" s="5"/>
    </row>
    <row r="28" spans="1:113" s="10" customFormat="1" ht="24" customHeight="1" x14ac:dyDescent="0.2">
      <c r="A28" s="63" t="s">
        <v>27</v>
      </c>
      <c r="B28" s="63"/>
      <c r="C28" s="63"/>
      <c r="D28" s="63"/>
      <c r="E28" s="63"/>
      <c r="F28" s="63"/>
      <c r="G28" s="63"/>
      <c r="H28" s="63"/>
      <c r="I28" s="63"/>
      <c r="J28" s="63"/>
      <c r="K28" s="5"/>
      <c r="L28" s="5"/>
      <c r="M28" s="5"/>
      <c r="N28" s="5"/>
      <c r="O28" s="5"/>
      <c r="P28" s="5"/>
      <c r="Q28" s="5"/>
    </row>
    <row r="29" spans="1:113" s="10" customFormat="1" ht="24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5"/>
      <c r="L29" s="5"/>
      <c r="M29" s="5"/>
      <c r="N29" s="5"/>
      <c r="O29" s="5"/>
      <c r="P29" s="5"/>
      <c r="Q29" s="5"/>
    </row>
    <row r="30" spans="1:113" s="10" customFormat="1" ht="24" customHeight="1" x14ac:dyDescent="0.2">
      <c r="A30" s="3"/>
      <c r="B30" s="6"/>
      <c r="C30" s="6"/>
      <c r="D30" s="3"/>
      <c r="E30" s="3"/>
      <c r="F30" s="3"/>
      <c r="G30" s="3"/>
      <c r="H30" s="5"/>
      <c r="I30" s="5"/>
      <c r="J30" s="3"/>
      <c r="K30" s="5"/>
      <c r="L30" s="5"/>
      <c r="M30" s="5"/>
      <c r="N30" s="5"/>
      <c r="O30" s="5"/>
      <c r="P30" s="5"/>
      <c r="Q30" s="5"/>
    </row>
  </sheetData>
  <mergeCells count="19">
    <mergeCell ref="F11:F13"/>
    <mergeCell ref="G11:G13"/>
    <mergeCell ref="P12:P13"/>
    <mergeCell ref="M12:M13"/>
    <mergeCell ref="J12:J13"/>
    <mergeCell ref="B11:B13"/>
    <mergeCell ref="A28:J28"/>
    <mergeCell ref="A29:J29"/>
    <mergeCell ref="A6:Q6"/>
    <mergeCell ref="H12:I12"/>
    <mergeCell ref="H11:N11"/>
    <mergeCell ref="A8:Q8"/>
    <mergeCell ref="O11:P11"/>
    <mergeCell ref="A7:Q7"/>
    <mergeCell ref="K12:L12"/>
    <mergeCell ref="Q11:Q13"/>
    <mergeCell ref="N12:N13"/>
    <mergeCell ref="O12:O13"/>
    <mergeCell ref="A11:A13"/>
  </mergeCells>
  <phoneticPr fontId="1" type="noConversion"/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Periodo Probatorio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Patricia Indhira Bruno Iturbides</cp:lastModifiedBy>
  <cp:lastPrinted>2013-03-13T19:00:22Z</cp:lastPrinted>
  <dcterms:created xsi:type="dcterms:W3CDTF">2006-07-11T17:39:34Z</dcterms:created>
  <dcterms:modified xsi:type="dcterms:W3CDTF">2017-09-01T13:52:06Z</dcterms:modified>
</cp:coreProperties>
</file>