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Users\indhira_bruno\Documents\CARPETA PATRICIA\NOMINA TRANSPARENCIA Y DATOS ABIERTOS\2018\NOMINA PARA TRANSPARENCIA 2018\MAYO\"/>
    </mc:Choice>
  </mc:AlternateContent>
  <bookViews>
    <workbookView xWindow="0" yWindow="0" windowWidth="19200" windowHeight="11595" tabRatio="601"/>
  </bookViews>
  <sheets>
    <sheet name="Periodo Probatorio" sheetId="1" r:id="rId1"/>
  </sheets>
  <definedNames>
    <definedName name="_xlnm.Print_Area" localSheetId="0">'Periodo Probatorio'!$A$1:$Q$25</definedName>
    <definedName name="_xlnm.Print_Titles" localSheetId="0">'Periodo Probatorio'!$1:$13</definedName>
  </definedNames>
  <calcPr calcId="152511"/>
</workbook>
</file>

<file path=xl/calcChain.xml><?xml version="1.0" encoding="utf-8"?>
<calcChain xmlns="http://schemas.openxmlformats.org/spreadsheetml/2006/main">
  <c r="J15" i="1" l="1"/>
  <c r="J16" i="1"/>
  <c r="J17" i="1"/>
  <c r="J14" i="1"/>
  <c r="H17" i="1" l="1"/>
  <c r="N17" i="1" s="1"/>
  <c r="I17" i="1"/>
  <c r="P17" i="1" s="1"/>
  <c r="K17" i="1"/>
  <c r="L17" i="1"/>
  <c r="O17" i="1" l="1"/>
  <c r="Q17" i="1" s="1"/>
  <c r="L15" i="1"/>
  <c r="L16" i="1"/>
  <c r="L14" i="1"/>
  <c r="K15" i="1"/>
  <c r="K16" i="1"/>
  <c r="K14" i="1"/>
  <c r="I15" i="1"/>
  <c r="I16" i="1"/>
  <c r="I14" i="1"/>
  <c r="H15" i="1"/>
  <c r="H16" i="1"/>
  <c r="H14" i="1"/>
  <c r="F18" i="1" l="1"/>
  <c r="H18" i="1" l="1"/>
  <c r="N15" i="1"/>
  <c r="N16" i="1"/>
  <c r="N14" i="1"/>
  <c r="M18" i="1"/>
  <c r="N18" i="1" l="1"/>
  <c r="G18" i="1" l="1"/>
  <c r="J18" i="1"/>
  <c r="I18" i="1"/>
  <c r="P15" i="1" l="1"/>
  <c r="L18" i="1"/>
  <c r="P16" i="1"/>
  <c r="P14" i="1"/>
  <c r="O14" i="1"/>
  <c r="Q14" i="1" s="1"/>
  <c r="O16" i="1"/>
  <c r="Q16" i="1" s="1"/>
  <c r="O15" i="1"/>
  <c r="Q15" i="1" s="1"/>
  <c r="K18" i="1"/>
  <c r="P18" i="1" l="1"/>
  <c r="Q18" i="1"/>
  <c r="O18" i="1"/>
</calcChain>
</file>

<file path=xl/sharedStrings.xml><?xml version="1.0" encoding="utf-8"?>
<sst xmlns="http://schemas.openxmlformats.org/spreadsheetml/2006/main" count="47" uniqueCount="40">
  <si>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</si>
  <si>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</si>
  <si>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</si>
  <si>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</si>
  <si>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</si>
  <si>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</si>
  <si>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</si>
  <si>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</si>
  <si>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</si>
  <si>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</si>
  <si>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</si>
  <si>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</si>
  <si>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</si>
  <si>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</si>
  <si>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 xml:space="preserve">   (3*) Salario cotizable hasta RD$75,830.00, deducción directa de la declaración TSS del SUIRPLUS.</t>
  </si>
  <si>
    <t xml:space="preserve">   (2*) Salario cotizable hasta RD$30,332.00, deducción directa de la declaración TSS del SUIRPLUS.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</si>
  <si>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</si>
  <si>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</si>
  <si>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</si>
  <si>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</si>
  <si>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</si>
  <si>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</si>
  <si>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</si>
  <si>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</si>
  <si>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Contenido color azul: opcional</t>
  </si>
  <si>
    <t>Periodo Probatorio</t>
  </si>
  <si>
    <t>Nómina de Sueldos: Empleados Periodo Probatorio</t>
  </si>
  <si>
    <t xml:space="preserve">         IS/R              (Ley 11-92)     (1*)</t>
  </si>
  <si>
    <t>Dirección de Asistencia al Empleador</t>
  </si>
  <si>
    <t>Operador(a) Centro de Llamadas</t>
  </si>
  <si>
    <t xml:space="preserve">   (4*) Deducción directa declaración TSS del SUIRPLUS por registro de dependientes adicionales al SDSS. RD$1,031.62 por cada dependiente adicional registrado.</t>
  </si>
  <si>
    <t xml:space="preserve">   (1*) Deducción directa en declaración ISR empleados del SUIRPLUS. Rentas hasta RD$409,281.01 estan exentas.</t>
  </si>
  <si>
    <t>“Año del Fomento de las Exportaciones"</t>
  </si>
  <si>
    <t>LOREANNY ESTEFANI PLASENCIA SUERO</t>
  </si>
  <si>
    <t>ALAN LIZARDO NUÑEZ GARCIA</t>
  </si>
  <si>
    <t>DARLENY VASQUEZ ROJAS</t>
  </si>
  <si>
    <t>JEFERSON RODRIGUEZ</t>
  </si>
  <si>
    <t>Dirección Administrativa</t>
  </si>
  <si>
    <t>Mensajero Externo</t>
  </si>
  <si>
    <t>Correspondiente al mes de Mayo del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</si>
</sst>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[$-10C0A]#,##0.00;\-#,##0.00"/>
  </numFmts>
  <fonts count="10" x14ac:knownFonts="1">
    <font>
      <sz val="10"/>
      <name val="Arial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color rgb="FF000000"/>
      <name val="Arial"/>
      <family val="2"/>
    </font>
    <font>
      <i/>
      <sz val="16"/>
      <name val="Arial"/>
      <family val="2"/>
    </font>
    <font>
      <b/>
      <sz val="1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78">
    <xf numFmtId="0" fontId="0" fillId="0" borderId="0" xfId="0"/>
    <xf numFmtId="0" fontId="4" fillId="4" borderId="4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4" borderId="8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43" fontId="4" fillId="3" borderId="6" xfId="4" applyFont="1" applyFill="1" applyBorder="1" applyAlignment="1">
      <alignment horizontal="left" vertical="center"/>
    </xf>
    <xf numFmtId="4" fontId="4" fillId="4" borderId="6" xfId="0" applyNumberFormat="1" applyFont="1" applyFill="1" applyBorder="1" applyAlignment="1">
      <alignment horizontal="center" vertical="center"/>
    </xf>
    <xf numFmtId="4" fontId="4" fillId="4" borderId="8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43" fontId="4" fillId="3" borderId="8" xfId="4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/>
    </xf>
    <xf numFmtId="43" fontId="4" fillId="3" borderId="9" xfId="4" applyFont="1" applyFill="1" applyBorder="1" applyAlignment="1">
      <alignment horizontal="center" vertical="center"/>
    </xf>
    <xf numFmtId="4" fontId="4" fillId="3" borderId="0" xfId="0" applyNumberFormat="1" applyFont="1" applyFill="1" applyAlignment="1">
      <alignment vertical="center"/>
    </xf>
    <xf numFmtId="0" fontId="4" fillId="3" borderId="0" xfId="0" applyFont="1" applyFill="1" applyBorder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4" fillId="4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4" fontId="4" fillId="4" borderId="0" xfId="0" applyNumberFormat="1" applyFont="1" applyFill="1" applyAlignment="1">
      <alignment vertical="center"/>
    </xf>
    <xf numFmtId="166" fontId="7" fillId="4" borderId="8" xfId="0" applyNumberFormat="1" applyFont="1" applyFill="1" applyBorder="1" applyAlignment="1">
      <alignment horizontal="center" vertical="center" wrapText="1" readingOrder="1"/>
    </xf>
    <xf numFmtId="4" fontId="6" fillId="5" borderId="28" xfId="0" applyNumberFormat="1" applyFont="1" applyFill="1" applyBorder="1" applyAlignment="1">
      <alignment horizontal="right" vertical="center"/>
    </xf>
    <xf numFmtId="4" fontId="4" fillId="4" borderId="10" xfId="0" applyNumberFormat="1" applyFont="1" applyFill="1" applyBorder="1" applyAlignment="1">
      <alignment horizontal="center" vertical="center"/>
    </xf>
    <xf numFmtId="4" fontId="4" fillId="4" borderId="9" xfId="0" applyNumberFormat="1" applyFont="1" applyFill="1" applyBorder="1" applyAlignment="1">
      <alignment horizontal="center" vertical="center"/>
    </xf>
    <xf numFmtId="4" fontId="6" fillId="4" borderId="24" xfId="0" applyNumberFormat="1" applyFont="1" applyFill="1" applyBorder="1" applyAlignment="1">
      <alignment horizontal="center" vertical="center"/>
    </xf>
    <xf numFmtId="165" fontId="6" fillId="4" borderId="28" xfId="0" applyNumberFormat="1" applyFont="1" applyFill="1" applyBorder="1" applyAlignment="1">
      <alignment horizontal="center" vertical="center"/>
    </xf>
    <xf numFmtId="4" fontId="6" fillId="4" borderId="23" xfId="0" applyNumberFormat="1" applyFont="1" applyFill="1" applyBorder="1" applyAlignment="1">
      <alignment horizontal="center" vertical="center"/>
    </xf>
    <xf numFmtId="4" fontId="6" fillId="4" borderId="28" xfId="0" applyNumberFormat="1" applyFont="1" applyFill="1" applyBorder="1" applyAlignment="1">
      <alignment horizontal="center" vertical="center"/>
    </xf>
    <xf numFmtId="4" fontId="6" fillId="4" borderId="29" xfId="0" applyNumberFormat="1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center"/>
    </xf>
    <xf numFmtId="4" fontId="4" fillId="3" borderId="0" xfId="0" applyNumberFormat="1" applyFont="1" applyFill="1" applyBorder="1" applyAlignment="1">
      <alignment vertical="center"/>
    </xf>
    <xf numFmtId="0" fontId="6" fillId="0" borderId="0" xfId="0" applyFont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2" fillId="5" borderId="24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center" vertical="center"/>
    </xf>
    <xf numFmtId="0" fontId="2" fillId="4" borderId="12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2" fillId="4" borderId="21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</cellXfs>
  <cellStyles count="5">
    <cellStyle name="Comma" xfId="4" builtinId="3"/>
    <cellStyle name="Millares 2" xfId="1"/>
    <cellStyle name="Normal" xfId="0" builtinId="0"/>
    <cellStyle name="Normal 2" xfId="2"/>
    <cellStyle name="Porcentu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878267</xdr:colOff>
      <xdr:row>0</xdr:row>
      <xdr:rowOff>117928</xdr:rowOff>
    </xdr:from>
    <xdr:to>
      <xdr:col>7</xdr:col>
      <xdr:colOff>402317</xdr:colOff>
      <xdr:row>5</xdr:row>
      <xdr:rowOff>0</xdr:rowOff>
    </xdr:to>
    <xdr:pic>
      <xdr:nvPicPr>
        <xdr:cNvPr id="10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730" t="22723" r="60896" b="65887"/>
        <a:stretch>
          <a:fillRect/>
        </a:stretch>
      </xdr:blipFill>
      <xdr:spPr bwMode="auto">
        <a:xfrm>
          <a:off x="11974892" y="117928"/>
          <a:ext cx="5096175" cy="14219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I67"/>
  <sheetViews>
    <sheetView tabSelected="1" view="pageBreakPreview" zoomScale="60" zoomScaleNormal="70" workbookViewId="0">
      <selection activeCell="A25" sqref="A25:J25"/>
    </sheetView>
  </sheetViews>
  <sheetFormatPr defaultColWidth="11.42578125" defaultRowHeight="15" x14ac:dyDescent="0.2"/>
  <cols>
    <col min="1" max="1" width="10" style="25" customWidth="1"/>
    <col min="2" max="2" width="52.42578125" style="5" bestFit="1" customWidth="1"/>
    <col min="3" max="3" width="55.28515625" style="5" bestFit="1" customWidth="1"/>
    <col min="4" max="4" width="48.85546875" style="5" bestFit="1" customWidth="1"/>
    <col min="5" max="5" width="40.42578125" style="5" customWidth="1"/>
    <col min="6" max="6" width="24.28515625" style="5" customWidth="1"/>
    <col min="7" max="7" width="18.85546875" style="25" customWidth="1"/>
    <col min="8" max="8" width="19" style="25" customWidth="1"/>
    <col min="9" max="9" width="17.7109375" style="25" customWidth="1"/>
    <col min="10" max="10" width="15.5703125" style="25" customWidth="1"/>
    <col min="11" max="11" width="17.7109375" style="25" customWidth="1"/>
    <col min="12" max="12" width="16.7109375" style="25" customWidth="1"/>
    <col min="13" max="13" width="19" style="25" customWidth="1"/>
    <col min="14" max="14" width="17.7109375" style="25" customWidth="1"/>
    <col min="15" max="15" width="24.85546875" style="25" customWidth="1"/>
    <col min="16" max="16" width="23.85546875" style="25" customWidth="1"/>
    <col min="17" max="17" width="21.7109375" style="25" customWidth="1"/>
    <col min="18" max="18" width="15.85546875" style="5" customWidth="1"/>
    <col min="19" max="19" width="15.28515625" style="5" customWidth="1"/>
    <col min="20" max="16384" width="11.42578125" style="5"/>
  </cols>
  <sheetData>
    <row r="1" spans="1:18" s="2" customFormat="1" x14ac:dyDescent="0.2"/>
    <row r="2" spans="1:18" s="2" customFormat="1" x14ac:dyDescent="0.2"/>
    <row r="3" spans="1:18" s="2" customFormat="1" ht="30" customHeight="1" x14ac:dyDescent="0.2">
      <c r="G3" s="3"/>
    </row>
    <row r="4" spans="1:18" s="2" customFormat="1" x14ac:dyDescent="0.2"/>
    <row r="5" spans="1:18" s="2" customFormat="1" ht="45.75" customHeight="1" x14ac:dyDescent="0.2"/>
    <row r="6" spans="1:18" s="2" customFormat="1" ht="20.25" x14ac:dyDescent="0.2">
      <c r="A6" s="63" t="s">
        <v>32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</row>
    <row r="7" spans="1:18" s="2" customFormat="1" ht="20.25" x14ac:dyDescent="0.2">
      <c r="A7" s="67" t="s">
        <v>26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</row>
    <row r="8" spans="1:18" s="2" customFormat="1" ht="20.25" x14ac:dyDescent="0.2">
      <c r="A8" s="67" t="s">
        <v>39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</row>
    <row r="9" spans="1:18" s="2" customFormat="1" ht="15.75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spans="1:18" s="2" customFormat="1" ht="19.5" customHeight="1" thickBot="1" x14ac:dyDescent="0.25"/>
    <row r="11" spans="1:18" ht="36.75" customHeight="1" x14ac:dyDescent="0.2">
      <c r="A11" s="71" t="s">
        <v>20</v>
      </c>
      <c r="B11" s="55" t="s">
        <v>16</v>
      </c>
      <c r="C11" s="26"/>
      <c r="D11" s="26"/>
      <c r="E11" s="26"/>
      <c r="F11" s="44" t="s">
        <v>18</v>
      </c>
      <c r="G11" s="47" t="s">
        <v>27</v>
      </c>
      <c r="H11" s="65" t="s">
        <v>9</v>
      </c>
      <c r="I11" s="65"/>
      <c r="J11" s="65"/>
      <c r="K11" s="65"/>
      <c r="L11" s="65"/>
      <c r="M11" s="65"/>
      <c r="N11" s="66"/>
      <c r="O11" s="68" t="s">
        <v>2</v>
      </c>
      <c r="P11" s="69"/>
      <c r="Q11" s="71" t="s">
        <v>19</v>
      </c>
    </row>
    <row r="12" spans="1:18" ht="37.5" customHeight="1" x14ac:dyDescent="0.2">
      <c r="A12" s="72"/>
      <c r="B12" s="56"/>
      <c r="C12" s="27" t="s">
        <v>22</v>
      </c>
      <c r="D12" s="27" t="s">
        <v>17</v>
      </c>
      <c r="E12" s="27" t="s">
        <v>21</v>
      </c>
      <c r="F12" s="45"/>
      <c r="G12" s="48"/>
      <c r="H12" s="64" t="s">
        <v>12</v>
      </c>
      <c r="I12" s="64"/>
      <c r="J12" s="54" t="s">
        <v>10</v>
      </c>
      <c r="K12" s="70" t="s">
        <v>13</v>
      </c>
      <c r="L12" s="64"/>
      <c r="M12" s="52" t="s">
        <v>11</v>
      </c>
      <c r="N12" s="74" t="s">
        <v>0</v>
      </c>
      <c r="O12" s="76" t="s">
        <v>4</v>
      </c>
      <c r="P12" s="50" t="s">
        <v>1</v>
      </c>
      <c r="Q12" s="72"/>
    </row>
    <row r="13" spans="1:18" ht="45.75" customHeight="1" thickBot="1" x14ac:dyDescent="0.25">
      <c r="A13" s="73"/>
      <c r="B13" s="57"/>
      <c r="C13" s="28"/>
      <c r="D13" s="28"/>
      <c r="E13" s="28"/>
      <c r="F13" s="46"/>
      <c r="G13" s="49"/>
      <c r="H13" s="29" t="s">
        <v>5</v>
      </c>
      <c r="I13" s="30" t="s">
        <v>6</v>
      </c>
      <c r="J13" s="53"/>
      <c r="K13" s="29" t="s">
        <v>7</v>
      </c>
      <c r="L13" s="30" t="s">
        <v>8</v>
      </c>
      <c r="M13" s="53"/>
      <c r="N13" s="75"/>
      <c r="O13" s="77"/>
      <c r="P13" s="51"/>
      <c r="Q13" s="73"/>
    </row>
    <row r="14" spans="1:18" s="2" customFormat="1" ht="26.25" customHeight="1" x14ac:dyDescent="0.2">
      <c r="A14" s="6">
        <v>1</v>
      </c>
      <c r="B14" s="7" t="s">
        <v>33</v>
      </c>
      <c r="C14" s="7" t="s">
        <v>28</v>
      </c>
      <c r="D14" s="7" t="s">
        <v>29</v>
      </c>
      <c r="E14" s="8" t="s">
        <v>25</v>
      </c>
      <c r="F14" s="9">
        <v>15000</v>
      </c>
      <c r="G14" s="10">
        <v>0</v>
      </c>
      <c r="H14" s="11">
        <f>F14*2.87/100</f>
        <v>430.5</v>
      </c>
      <c r="I14" s="11">
        <f>F14*7.1/100</f>
        <v>1065</v>
      </c>
      <c r="J14" s="32">
        <f>F14*1.1/100</f>
        <v>165</v>
      </c>
      <c r="K14" s="11">
        <f>F14*3.04/100</f>
        <v>456</v>
      </c>
      <c r="L14" s="11">
        <f>F14*7.09/100</f>
        <v>1063.5</v>
      </c>
      <c r="M14" s="11">
        <v>0</v>
      </c>
      <c r="N14" s="11">
        <f>H14+I14+J14+K14+L14+M14</f>
        <v>3180</v>
      </c>
      <c r="O14" s="10">
        <f t="shared" ref="O14:O15" si="0">G14+H14+K14+M14</f>
        <v>886.5</v>
      </c>
      <c r="P14" s="11">
        <f t="shared" ref="P14:P15" si="1">+I14+J14+L14</f>
        <v>2293.5</v>
      </c>
      <c r="Q14" s="11">
        <f>F14-O14</f>
        <v>14113.5</v>
      </c>
    </row>
    <row r="15" spans="1:18" s="2" customFormat="1" ht="26.25" customHeight="1" x14ac:dyDescent="0.2">
      <c r="A15" s="6">
        <v>2</v>
      </c>
      <c r="B15" s="12" t="s">
        <v>34</v>
      </c>
      <c r="C15" s="12" t="s">
        <v>28</v>
      </c>
      <c r="D15" s="12" t="s">
        <v>29</v>
      </c>
      <c r="E15" s="13" t="s">
        <v>25</v>
      </c>
      <c r="F15" s="14">
        <v>15000</v>
      </c>
      <c r="G15" s="10">
        <v>0</v>
      </c>
      <c r="H15" s="11">
        <f t="shared" ref="H15" si="2">F15*2.87/100</f>
        <v>430.5</v>
      </c>
      <c r="I15" s="11">
        <f t="shared" ref="I15" si="3">F15*7.1/100</f>
        <v>1065</v>
      </c>
      <c r="J15" s="32">
        <f t="shared" ref="J15:J17" si="4">F15*1.1/100</f>
        <v>165</v>
      </c>
      <c r="K15" s="11">
        <f t="shared" ref="K15" si="5">F15*3.04/100</f>
        <v>456</v>
      </c>
      <c r="L15" s="11">
        <f t="shared" ref="L15" si="6">F15*7.09/100</f>
        <v>1063.5</v>
      </c>
      <c r="M15" s="11">
        <v>0</v>
      </c>
      <c r="N15" s="11">
        <f t="shared" ref="N15" si="7">H15+I15+J15+K15+L15+M15</f>
        <v>3180</v>
      </c>
      <c r="O15" s="10">
        <f t="shared" si="0"/>
        <v>886.5</v>
      </c>
      <c r="P15" s="11">
        <f t="shared" si="1"/>
        <v>2293.5</v>
      </c>
      <c r="Q15" s="11">
        <f t="shared" ref="Q15" si="8">F15-O15</f>
        <v>14113.5</v>
      </c>
    </row>
    <row r="16" spans="1:18" s="2" customFormat="1" ht="26.25" customHeight="1" x14ac:dyDescent="0.2">
      <c r="A16" s="15">
        <v>3</v>
      </c>
      <c r="B16" s="16" t="s">
        <v>35</v>
      </c>
      <c r="C16" s="16" t="s">
        <v>28</v>
      </c>
      <c r="D16" s="16" t="s">
        <v>29</v>
      </c>
      <c r="E16" s="17" t="s">
        <v>25</v>
      </c>
      <c r="F16" s="18">
        <v>15000</v>
      </c>
      <c r="G16" s="10">
        <v>0</v>
      </c>
      <c r="H16" s="11">
        <f>F16*2.87/100</f>
        <v>430.5</v>
      </c>
      <c r="I16" s="11">
        <f>F16*7.1/100</f>
        <v>1065</v>
      </c>
      <c r="J16" s="32">
        <f t="shared" si="4"/>
        <v>165</v>
      </c>
      <c r="K16" s="11">
        <f>F16*3.04/100</f>
        <v>456</v>
      </c>
      <c r="L16" s="11">
        <f>F16*7.09/100</f>
        <v>1063.5</v>
      </c>
      <c r="M16" s="11">
        <v>0</v>
      </c>
      <c r="N16" s="11">
        <f>H16+I16+J16+K16+L16+M16</f>
        <v>3180</v>
      </c>
      <c r="O16" s="10">
        <f>G16+H16+K16+M16</f>
        <v>886.5</v>
      </c>
      <c r="P16" s="11">
        <f>+I16+J16+L16</f>
        <v>2293.5</v>
      </c>
      <c r="Q16" s="11">
        <f>F16-O16</f>
        <v>14113.5</v>
      </c>
      <c r="R16" s="19"/>
    </row>
    <row r="17" spans="1:113" s="2" customFormat="1" ht="26.25" customHeight="1" thickBot="1" x14ac:dyDescent="0.25">
      <c r="A17" s="15">
        <v>4</v>
      </c>
      <c r="B17" s="16" t="s">
        <v>36</v>
      </c>
      <c r="C17" s="16" t="s">
        <v>37</v>
      </c>
      <c r="D17" s="16" t="s">
        <v>38</v>
      </c>
      <c r="E17" s="17" t="s">
        <v>25</v>
      </c>
      <c r="F17" s="18">
        <v>11000</v>
      </c>
      <c r="G17" s="34">
        <v>0</v>
      </c>
      <c r="H17" s="35">
        <f>F17*2.87/100</f>
        <v>315.7</v>
      </c>
      <c r="I17" s="35">
        <f>F17*7.1/100</f>
        <v>781</v>
      </c>
      <c r="J17" s="32">
        <f t="shared" si="4"/>
        <v>121.00000000000001</v>
      </c>
      <c r="K17" s="35">
        <f>F17*3.04/100</f>
        <v>334.4</v>
      </c>
      <c r="L17" s="35">
        <f>F17*7.09/100</f>
        <v>779.9</v>
      </c>
      <c r="M17" s="35">
        <v>0</v>
      </c>
      <c r="N17" s="35">
        <f>H17+I17+J17+K17+L17+M17</f>
        <v>2332</v>
      </c>
      <c r="O17" s="34">
        <f>G17+H17+K17+M17</f>
        <v>650.09999999999991</v>
      </c>
      <c r="P17" s="35">
        <f>+I17+J17+L17</f>
        <v>1681.9</v>
      </c>
      <c r="Q17" s="35">
        <f>F17-O17</f>
        <v>10349.9</v>
      </c>
    </row>
    <row r="18" spans="1:113" s="2" customFormat="1" ht="35.1" customHeight="1" thickBot="1" x14ac:dyDescent="0.25">
      <c r="A18" s="61" t="s">
        <v>23</v>
      </c>
      <c r="B18" s="62"/>
      <c r="C18" s="62"/>
      <c r="D18" s="62"/>
      <c r="E18" s="62"/>
      <c r="F18" s="33">
        <f t="shared" ref="F18:L18" si="9">SUM(F14:F17)</f>
        <v>56000</v>
      </c>
      <c r="G18" s="36">
        <f t="shared" si="9"/>
        <v>0</v>
      </c>
      <c r="H18" s="37">
        <f t="shared" si="9"/>
        <v>1607.2</v>
      </c>
      <c r="I18" s="38">
        <f t="shared" si="9"/>
        <v>3976</v>
      </c>
      <c r="J18" s="39">
        <f t="shared" si="9"/>
        <v>616</v>
      </c>
      <c r="K18" s="38">
        <f t="shared" si="9"/>
        <v>1702.4</v>
      </c>
      <c r="L18" s="39">
        <f t="shared" si="9"/>
        <v>3970.4</v>
      </c>
      <c r="M18" s="38">
        <f>M14+M15+M16</f>
        <v>0</v>
      </c>
      <c r="N18" s="39">
        <f>N14+N15+N16</f>
        <v>9540</v>
      </c>
      <c r="O18" s="38">
        <f>SUM(O14:O17)</f>
        <v>3309.6</v>
      </c>
      <c r="P18" s="39">
        <f>SUM(P14:P17)</f>
        <v>8562.4</v>
      </c>
      <c r="Q18" s="40">
        <f>SUM(Q14:Q17)</f>
        <v>52690.400000000001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</row>
    <row r="19" spans="1:113" s="2" customFormat="1" ht="24" customHeight="1" x14ac:dyDescent="0.2">
      <c r="A19" s="3"/>
      <c r="B19" s="3"/>
      <c r="C19" s="3"/>
      <c r="D19" s="3"/>
      <c r="E19" s="3"/>
      <c r="F19" s="3"/>
      <c r="G19" s="3"/>
      <c r="H19" s="21"/>
      <c r="I19" s="21"/>
      <c r="J19" s="41"/>
      <c r="K19" s="21"/>
      <c r="L19" s="3"/>
      <c r="M19" s="3"/>
      <c r="N19" s="21"/>
      <c r="O19" s="21"/>
      <c r="P19" s="21"/>
      <c r="Q19" s="21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</row>
    <row r="20" spans="1:113" s="2" customFormat="1" ht="24" customHeight="1" x14ac:dyDescent="0.2">
      <c r="A20" s="3" t="s">
        <v>3</v>
      </c>
      <c r="B20" s="22"/>
      <c r="C20" s="22"/>
      <c r="H20" s="19"/>
      <c r="I20" s="19"/>
      <c r="J20" s="42"/>
      <c r="K20" s="19"/>
      <c r="N20" s="19"/>
      <c r="O20" s="19"/>
      <c r="P20" s="19"/>
      <c r="Q20" s="19"/>
    </row>
    <row r="21" spans="1:113" s="2" customFormat="1" ht="24" customHeight="1" x14ac:dyDescent="0.2">
      <c r="A21" s="2" t="s">
        <v>31</v>
      </c>
      <c r="B21" s="22"/>
      <c r="C21" s="22"/>
      <c r="H21" s="19"/>
      <c r="I21" s="19"/>
      <c r="K21" s="19"/>
      <c r="L21" s="19"/>
      <c r="M21" s="19"/>
      <c r="N21" s="19"/>
      <c r="O21" s="19"/>
      <c r="P21" s="19"/>
      <c r="Q21" s="19"/>
    </row>
    <row r="22" spans="1:113" s="2" customFormat="1" ht="24" customHeight="1" x14ac:dyDescent="0.2">
      <c r="A22" s="2" t="s">
        <v>15</v>
      </c>
      <c r="B22" s="22"/>
      <c r="C22" s="22"/>
      <c r="H22" s="19"/>
      <c r="I22" s="19"/>
      <c r="K22" s="19"/>
      <c r="L22" s="19"/>
      <c r="M22" s="19"/>
      <c r="N22" s="19"/>
      <c r="O22" s="19"/>
      <c r="P22" s="19"/>
      <c r="Q22" s="19"/>
    </row>
    <row r="23" spans="1:113" s="2" customFormat="1" ht="24" customHeight="1" x14ac:dyDescent="0.2">
      <c r="A23" s="2" t="s">
        <v>14</v>
      </c>
      <c r="B23" s="22"/>
      <c r="C23" s="22"/>
      <c r="H23" s="19"/>
      <c r="I23" s="19"/>
      <c r="K23" s="19"/>
      <c r="L23" s="19"/>
      <c r="M23" s="19"/>
      <c r="N23" s="19"/>
      <c r="O23" s="19"/>
      <c r="P23" s="19"/>
      <c r="Q23" s="19"/>
    </row>
    <row r="24" spans="1:113" s="2" customFormat="1" ht="24" customHeight="1" x14ac:dyDescent="0.2">
      <c r="A24" s="2" t="s">
        <v>30</v>
      </c>
      <c r="B24" s="22"/>
      <c r="C24" s="22"/>
      <c r="H24" s="19"/>
      <c r="I24" s="19"/>
      <c r="K24" s="19"/>
      <c r="L24" s="19"/>
      <c r="M24" s="19"/>
      <c r="N24" s="19"/>
      <c r="O24" s="19"/>
      <c r="P24" s="19"/>
      <c r="Q24" s="19"/>
    </row>
    <row r="25" spans="1:113" s="2" customFormat="1" ht="24" customHeight="1" x14ac:dyDescent="0.2">
      <c r="A25" s="58" t="s">
        <v>24</v>
      </c>
      <c r="B25" s="58"/>
      <c r="C25" s="58"/>
      <c r="D25" s="58"/>
      <c r="E25" s="58"/>
      <c r="F25" s="58"/>
      <c r="G25" s="58"/>
      <c r="H25" s="58"/>
      <c r="I25" s="58"/>
      <c r="J25" s="58"/>
      <c r="K25" s="31"/>
      <c r="L25" s="31"/>
      <c r="M25" s="31"/>
      <c r="N25" s="31"/>
      <c r="O25" s="31"/>
      <c r="P25" s="31"/>
      <c r="Q25" s="31"/>
    </row>
    <row r="26" spans="1:113" s="2" customFormat="1" ht="24" customHeight="1" x14ac:dyDescent="0.2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19"/>
      <c r="L26" s="19"/>
      <c r="M26" s="19"/>
      <c r="N26" s="19"/>
      <c r="O26" s="19"/>
      <c r="P26" s="19"/>
      <c r="Q26" s="19"/>
    </row>
    <row r="27" spans="1:113" s="2" customFormat="1" ht="24" customHeight="1" x14ac:dyDescent="0.2">
      <c r="B27" s="22"/>
      <c r="C27" s="22"/>
      <c r="H27" s="19"/>
      <c r="I27" s="19"/>
      <c r="K27" s="19"/>
      <c r="L27" s="19"/>
      <c r="M27" s="19"/>
      <c r="N27" s="19"/>
      <c r="O27" s="19"/>
      <c r="P27" s="19"/>
      <c r="Q27" s="19"/>
    </row>
    <row r="28" spans="1:113" s="2" customFormat="1" ht="24" customHeight="1" x14ac:dyDescent="0.2">
      <c r="B28" s="22"/>
      <c r="C28" s="22"/>
      <c r="H28" s="19"/>
      <c r="I28" s="19"/>
      <c r="K28" s="19"/>
      <c r="L28" s="19"/>
      <c r="M28" s="19"/>
      <c r="N28" s="19"/>
      <c r="O28" s="19"/>
      <c r="P28" s="19"/>
      <c r="Q28" s="19"/>
    </row>
    <row r="29" spans="1:113" s="2" customFormat="1" ht="24" customHeight="1" x14ac:dyDescent="0.2">
      <c r="A29" s="3"/>
      <c r="B29" s="22"/>
      <c r="C29" s="22"/>
      <c r="H29" s="19"/>
      <c r="I29" s="19"/>
      <c r="K29" s="19"/>
      <c r="N29" s="19"/>
      <c r="O29" s="19"/>
      <c r="P29" s="19"/>
      <c r="Q29" s="19"/>
    </row>
    <row r="30" spans="1:113" ht="24" customHeight="1" x14ac:dyDescent="0.2">
      <c r="A30" s="60"/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</row>
    <row r="31" spans="1:113" ht="24" customHeight="1" x14ac:dyDescent="0.2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</row>
    <row r="32" spans="1:113" ht="24" customHeight="1" x14ac:dyDescent="0.2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</row>
    <row r="33" spans="1:17" ht="24" customHeight="1" x14ac:dyDescent="0.2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</row>
    <row r="34" spans="1:17" ht="24" customHeight="1" x14ac:dyDescent="0.2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</row>
    <row r="35" spans="1:17" ht="15.75" x14ac:dyDescent="0.2">
      <c r="A35" s="43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</row>
    <row r="36" spans="1:17" ht="15.75" x14ac:dyDescent="0.2">
      <c r="A36" s="23"/>
      <c r="B36" s="24"/>
      <c r="C36" s="24"/>
      <c r="D36" s="24"/>
      <c r="E36" s="24"/>
      <c r="F36" s="24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.75" x14ac:dyDescent="0.2">
      <c r="A37" s="23"/>
      <c r="B37" s="24"/>
      <c r="C37" s="24"/>
      <c r="D37" s="24"/>
      <c r="E37" s="24"/>
      <c r="F37" s="24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.75" x14ac:dyDescent="0.2">
      <c r="A38" s="23"/>
      <c r="B38" s="24"/>
      <c r="C38" s="24"/>
      <c r="D38" s="24"/>
      <c r="E38" s="24"/>
      <c r="F38" s="24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.75" x14ac:dyDescent="0.2">
      <c r="A39" s="23"/>
      <c r="B39" s="24"/>
      <c r="C39" s="24"/>
      <c r="D39" s="24"/>
      <c r="E39" s="24"/>
      <c r="F39" s="24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.75" x14ac:dyDescent="0.2">
      <c r="A40" s="23"/>
      <c r="B40" s="24"/>
      <c r="C40" s="24"/>
      <c r="D40" s="24"/>
      <c r="E40" s="24"/>
      <c r="F40" s="24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.75" x14ac:dyDescent="0.2">
      <c r="A41" s="23"/>
      <c r="B41" s="24"/>
      <c r="C41" s="24"/>
      <c r="D41" s="24"/>
      <c r="E41" s="24"/>
      <c r="F41" s="24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.75" x14ac:dyDescent="0.2">
      <c r="A42" s="23"/>
      <c r="B42" s="24"/>
      <c r="C42" s="24"/>
      <c r="D42" s="24"/>
      <c r="E42" s="24"/>
      <c r="F42" s="24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.75" x14ac:dyDescent="0.2">
      <c r="A43" s="23"/>
      <c r="B43" s="24"/>
      <c r="C43" s="24"/>
      <c r="D43" s="24"/>
      <c r="E43" s="24"/>
      <c r="F43" s="24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.75" x14ac:dyDescent="0.2">
      <c r="A44" s="23"/>
      <c r="B44" s="24"/>
      <c r="C44" s="24"/>
      <c r="D44" s="24"/>
      <c r="E44" s="24"/>
      <c r="F44" s="24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.75" x14ac:dyDescent="0.2">
      <c r="A45" s="23"/>
      <c r="B45" s="24"/>
      <c r="C45" s="24"/>
      <c r="D45" s="24"/>
      <c r="E45" s="24"/>
      <c r="F45" s="24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.75" x14ac:dyDescent="0.2">
      <c r="A46" s="23"/>
      <c r="B46" s="24"/>
      <c r="C46" s="24"/>
      <c r="D46" s="24"/>
      <c r="E46" s="24"/>
      <c r="F46" s="24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.75" x14ac:dyDescent="0.2">
      <c r="A47" s="23"/>
      <c r="B47" s="24"/>
      <c r="C47" s="24"/>
      <c r="D47" s="24"/>
      <c r="E47" s="24"/>
      <c r="F47" s="24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66" spans="1:1" ht="15.75" thickBot="1" x14ac:dyDescent="0.25"/>
    <row r="67" spans="1:1" x14ac:dyDescent="0.2">
      <c r="A67" s="1"/>
    </row>
  </sheetData>
  <mergeCells count="26">
    <mergeCell ref="A6:Q6"/>
    <mergeCell ref="H12:I12"/>
    <mergeCell ref="H11:N11"/>
    <mergeCell ref="A8:Q8"/>
    <mergeCell ref="O11:P11"/>
    <mergeCell ref="A7:Q7"/>
    <mergeCell ref="K12:L12"/>
    <mergeCell ref="Q11:Q13"/>
    <mergeCell ref="N12:N13"/>
    <mergeCell ref="O12:O13"/>
    <mergeCell ref="A11:A13"/>
    <mergeCell ref="A35:Q35"/>
    <mergeCell ref="A31:Q31"/>
    <mergeCell ref="A33:Q33"/>
    <mergeCell ref="A32:Q32"/>
    <mergeCell ref="F11:F13"/>
    <mergeCell ref="G11:G13"/>
    <mergeCell ref="P12:P13"/>
    <mergeCell ref="M12:M13"/>
    <mergeCell ref="J12:J13"/>
    <mergeCell ref="B11:B13"/>
    <mergeCell ref="A25:J25"/>
    <mergeCell ref="A34:Q34"/>
    <mergeCell ref="A26:J26"/>
    <mergeCell ref="A30:Q30"/>
    <mergeCell ref="A18:E18"/>
  </mergeCells>
  <phoneticPr fontId="1" type="noConversion"/>
  <printOptions horizontalCentered="1"/>
  <pageMargins left="0" right="0" top="0.15748031496062992" bottom="0.15748031496062992" header="0" footer="0"/>
  <pageSetup paperSize="5" scale="39" fitToHeight="0" orientation="landscape" r:id="rId1"/>
  <headerFooter alignWithMargins="0"/>
  <rowBreaks count="1" manualBreakCount="1">
    <brk id="28" max="16383" man="1"/>
  </rowBreaks>
  <colBreaks count="1" manualBreakCount="1">
    <brk id="17" max="2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Patricia Indhira Bruno Iturbides</cp:lastModifiedBy>
  <cp:lastPrinted>2018-01-02T14:31:22Z</cp:lastPrinted>
  <dcterms:created xsi:type="dcterms:W3CDTF">2006-07-11T17:39:34Z</dcterms:created>
  <dcterms:modified xsi:type="dcterms:W3CDTF">2018-06-04T14:48:40Z</dcterms:modified>
</cp:coreProperties>
</file>