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606A679B-9463-44B2-893A-B4F8F497754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Probatorio'!$A$1:$S$26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N16" i="1"/>
  <c r="M16" i="1"/>
  <c r="L16" i="1"/>
  <c r="K16" i="1"/>
  <c r="J16" i="1"/>
  <c r="N15" i="1"/>
  <c r="M15" i="1"/>
  <c r="L15" i="1"/>
  <c r="K15" i="1"/>
  <c r="J15" i="1"/>
  <c r="N14" i="1"/>
  <c r="M14" i="1"/>
  <c r="K14" i="1"/>
  <c r="J14" i="1"/>
  <c r="L14" i="1"/>
  <c r="Q15" i="1" l="1"/>
  <c r="S15" i="1" s="1"/>
  <c r="P15" i="1"/>
  <c r="Q14" i="1"/>
  <c r="S14" i="1" s="1"/>
  <c r="R16" i="1"/>
  <c r="Q16" i="1"/>
  <c r="S16" i="1" s="1"/>
  <c r="R14" i="1"/>
  <c r="P16" i="1"/>
  <c r="R15" i="1"/>
  <c r="P14" i="1"/>
  <c r="A15" i="1" l="1"/>
  <c r="A16" i="1" s="1"/>
  <c r="H18" i="1" l="1"/>
  <c r="O18" i="1" l="1"/>
  <c r="G18" i="1"/>
  <c r="J18" i="1" l="1"/>
  <c r="L18" i="1"/>
  <c r="M18" i="1"/>
  <c r="K18" i="1"/>
  <c r="N18" i="1"/>
  <c r="R18" i="1" l="1"/>
  <c r="S18" i="1"/>
  <c r="P18" i="1"/>
  <c r="Q18" i="1"/>
</calcChain>
</file>

<file path=xl/sharedStrings.xml><?xml version="1.0" encoding="utf-8"?>
<sst xmlns="http://schemas.openxmlformats.org/spreadsheetml/2006/main" count="53" uniqueCount="45">
  <si>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</si>
  <si>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</si>
  <si>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</si>
  <si>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</si>
  <si>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</si>
  <si>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</si>
  <si>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</si>
  <si>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</si>
  <si>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</si>
  <si>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</si>
  <si>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</si>
  <si>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</si>
  <si>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</si>
  <si>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</si>
  <si>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</si>
  <si>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</si>
  <si>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</si>
  <si>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</si>
  <si>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</si>
  <si>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</si>
  <si>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</si>
  <si>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</si>
  <si>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</si>
  <si>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</si>
  <si>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</si>
  <si>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</si>
  <si>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</si>
  <si>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</si>
  <si>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</si>
  <si>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</si>
  <si>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</si>
  <si>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</si>
  <si>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</si>
  <si>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</si>
  <si>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</si>
  <si>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</si>
  <si>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</si>
  <si>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</si>
  <si>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Femenino</t>
  </si>
  <si>
    <t>Dirección de Servicios</t>
  </si>
  <si>
    <t>Analista de Cuentas Gubernamentales</t>
  </si>
  <si>
    <t>ALBA MARIEL DE LEON RAMIREZ</t>
  </si>
  <si>
    <t>KEYLA NYNOSKA JIMENEZ RAMIREZ</t>
  </si>
  <si>
    <t>ALTAGRACIA ROSANNY BONIFACIO DURAN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</si>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</sst>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tabSelected="1" view="pageBreakPreview" topLeftCell="A5" zoomScale="55" zoomScaleNormal="70" zoomScaleSheetLayoutView="55" workbookViewId="0">
      <selection activeCell="B17" sqref="B17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0"/>
      <c r="U6" s="10"/>
      <c r="V6" s="10"/>
      <c r="W6" s="10"/>
    </row>
    <row r="7" spans="1:23" s="9" customFormat="1" ht="23.2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3" s="9" customFormat="1" ht="61.5" x14ac:dyDescent="0.2">
      <c r="A8" s="60" t="s">
        <v>21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5" t="s">
        <v>44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23" s="12" customFormat="1" ht="43.5" customHeight="1" x14ac:dyDescent="0.2">
      <c r="A11" s="45" t="s">
        <v>17</v>
      </c>
      <c r="B11" s="51" t="s">
        <v>13</v>
      </c>
      <c r="C11" s="51" t="s">
        <v>28</v>
      </c>
      <c r="D11" s="11"/>
      <c r="E11" s="11"/>
      <c r="F11" s="11"/>
      <c r="G11" s="45" t="s">
        <v>15</v>
      </c>
      <c r="H11" s="45" t="s">
        <v>33</v>
      </c>
      <c r="I11" s="46" t="s">
        <v>22</v>
      </c>
      <c r="J11" s="57" t="s">
        <v>9</v>
      </c>
      <c r="K11" s="57"/>
      <c r="L11" s="57"/>
      <c r="M11" s="57"/>
      <c r="N11" s="57"/>
      <c r="O11" s="57"/>
      <c r="P11" s="58"/>
      <c r="Q11" s="59" t="s">
        <v>2</v>
      </c>
      <c r="R11" s="56"/>
      <c r="S11" s="45" t="s">
        <v>16</v>
      </c>
    </row>
    <row r="12" spans="1:23" s="12" customFormat="1" ht="43.5" customHeight="1" x14ac:dyDescent="0.2">
      <c r="A12" s="45"/>
      <c r="B12" s="51"/>
      <c r="C12" s="51"/>
      <c r="D12" s="11" t="s">
        <v>19</v>
      </c>
      <c r="E12" s="11" t="s">
        <v>14</v>
      </c>
      <c r="F12" s="11" t="s">
        <v>18</v>
      </c>
      <c r="G12" s="45"/>
      <c r="H12" s="45"/>
      <c r="I12" s="46"/>
      <c r="J12" s="56" t="s">
        <v>11</v>
      </c>
      <c r="K12" s="56"/>
      <c r="L12" s="50" t="s">
        <v>32</v>
      </c>
      <c r="M12" s="61" t="s">
        <v>12</v>
      </c>
      <c r="N12" s="56"/>
      <c r="O12" s="49" t="s">
        <v>10</v>
      </c>
      <c r="P12" s="62" t="s">
        <v>0</v>
      </c>
      <c r="Q12" s="63" t="s">
        <v>4</v>
      </c>
      <c r="R12" s="47" t="s">
        <v>1</v>
      </c>
      <c r="S12" s="45"/>
    </row>
    <row r="13" spans="1:23" s="12" customFormat="1" ht="43.5" customHeight="1" x14ac:dyDescent="0.2">
      <c r="A13" s="45"/>
      <c r="B13" s="51"/>
      <c r="C13" s="66"/>
      <c r="D13" s="11"/>
      <c r="E13" s="11"/>
      <c r="F13" s="11"/>
      <c r="G13" s="45"/>
      <c r="H13" s="45"/>
      <c r="I13" s="46"/>
      <c r="J13" s="13" t="s">
        <v>5</v>
      </c>
      <c r="K13" s="14" t="s">
        <v>6</v>
      </c>
      <c r="L13" s="50"/>
      <c r="M13" s="13" t="s">
        <v>7</v>
      </c>
      <c r="N13" s="14" t="s">
        <v>8</v>
      </c>
      <c r="O13" s="50"/>
      <c r="P13" s="62"/>
      <c r="Q13" s="64"/>
      <c r="R13" s="48"/>
      <c r="S13" s="45"/>
    </row>
    <row r="14" spans="1:23" s="22" customFormat="1" ht="43.5" customHeight="1" x14ac:dyDescent="0.35">
      <c r="A14" s="15">
        <v>1</v>
      </c>
      <c r="B14" s="16" t="s">
        <v>41</v>
      </c>
      <c r="C14" s="17" t="s">
        <v>38</v>
      </c>
      <c r="D14" s="23" t="s">
        <v>39</v>
      </c>
      <c r="E14" s="24" t="s">
        <v>40</v>
      </c>
      <c r="F14" s="18" t="s">
        <v>37</v>
      </c>
      <c r="G14" s="19">
        <v>90000</v>
      </c>
      <c r="H14" s="20"/>
      <c r="I14" s="19">
        <v>9753.1200000000008</v>
      </c>
      <c r="J14" s="19">
        <f t="shared" ref="J14" si="0">G14*2.87/100</f>
        <v>2583</v>
      </c>
      <c r="K14" s="19">
        <f t="shared" ref="K14" si="1">G14*7.1/100</f>
        <v>6390</v>
      </c>
      <c r="L14" s="19">
        <f t="shared" ref="L14:L16" si="2">77410*1.1%</f>
        <v>851.5100000000001</v>
      </c>
      <c r="M14" s="19">
        <f t="shared" ref="M14" si="3">+G14*3.04%</f>
        <v>2736</v>
      </c>
      <c r="N14" s="19">
        <f t="shared" ref="N14" si="4">+G14*7.09%</f>
        <v>6381</v>
      </c>
      <c r="O14" s="21">
        <v>0</v>
      </c>
      <c r="P14" s="19">
        <f t="shared" ref="P14" si="5">J14+K14+L14+M14+N14+O14</f>
        <v>18941.510000000002</v>
      </c>
      <c r="Q14" s="19">
        <f t="shared" ref="Q14" si="6">+I14+J14+M14+O14</f>
        <v>15072.12</v>
      </c>
      <c r="R14" s="19">
        <f t="shared" ref="R14" si="7">K14+L14+N14</f>
        <v>13622.51</v>
      </c>
      <c r="S14" s="19">
        <f>G14-Q14+H14</f>
        <v>74927.88</v>
      </c>
    </row>
    <row r="15" spans="1:23" s="22" customFormat="1" ht="43.5" customHeight="1" x14ac:dyDescent="0.35">
      <c r="A15" s="15">
        <f t="shared" ref="A15:A16" si="8">+A14+1</f>
        <v>2</v>
      </c>
      <c r="B15" s="16" t="s">
        <v>42</v>
      </c>
      <c r="C15" s="17" t="s">
        <v>38</v>
      </c>
      <c r="D15" s="23" t="s">
        <v>39</v>
      </c>
      <c r="E15" s="24" t="s">
        <v>40</v>
      </c>
      <c r="F15" s="18" t="s">
        <v>37</v>
      </c>
      <c r="G15" s="19">
        <v>90000</v>
      </c>
      <c r="H15" s="20"/>
      <c r="I15" s="19">
        <v>9753.1200000000008</v>
      </c>
      <c r="J15" s="19">
        <f t="shared" ref="J15" si="9">G15*2.87/100</f>
        <v>2583</v>
      </c>
      <c r="K15" s="19">
        <f t="shared" ref="K15" si="10">G15*7.1/100</f>
        <v>6390</v>
      </c>
      <c r="L15" s="19">
        <f t="shared" si="2"/>
        <v>851.5100000000001</v>
      </c>
      <c r="M15" s="19">
        <f t="shared" ref="M15" si="11">+G15*3.04%</f>
        <v>2736</v>
      </c>
      <c r="N15" s="19">
        <f t="shared" ref="N15" si="12">+G15*7.09%</f>
        <v>6381</v>
      </c>
      <c r="O15" s="21">
        <v>0</v>
      </c>
      <c r="P15" s="19">
        <f t="shared" ref="P15:P16" si="13">J15+K15+L15+M15+N15+O15</f>
        <v>18941.510000000002</v>
      </c>
      <c r="Q15" s="19">
        <f t="shared" ref="Q15:Q16" si="14">+I15+J15+M15+O15</f>
        <v>15072.12</v>
      </c>
      <c r="R15" s="19">
        <f t="shared" ref="R15:R16" si="15">K15+L15+N15</f>
        <v>13622.51</v>
      </c>
      <c r="S15" s="19">
        <f t="shared" ref="S15:S16" si="16">G15-Q15+H15</f>
        <v>74927.88</v>
      </c>
    </row>
    <row r="16" spans="1:23" s="22" customFormat="1" ht="43.5" customHeight="1" x14ac:dyDescent="0.35">
      <c r="A16" s="15">
        <f t="shared" si="8"/>
        <v>3</v>
      </c>
      <c r="B16" s="16" t="s">
        <v>43</v>
      </c>
      <c r="C16" s="17" t="s">
        <v>38</v>
      </c>
      <c r="D16" s="23" t="s">
        <v>39</v>
      </c>
      <c r="E16" s="24" t="s">
        <v>40</v>
      </c>
      <c r="F16" s="18" t="s">
        <v>37</v>
      </c>
      <c r="G16" s="19">
        <v>90000</v>
      </c>
      <c r="H16" s="20"/>
      <c r="I16" s="19">
        <v>9324.25</v>
      </c>
      <c r="J16" s="19">
        <f t="shared" ref="J16" si="17">G16*2.87/100</f>
        <v>2583</v>
      </c>
      <c r="K16" s="19">
        <f t="shared" ref="K16" si="18">G16*7.1/100</f>
        <v>6390</v>
      </c>
      <c r="L16" s="19">
        <f t="shared" si="2"/>
        <v>851.5100000000001</v>
      </c>
      <c r="M16" s="19">
        <f t="shared" ref="M16" si="19">+G16*3.04%</f>
        <v>2736</v>
      </c>
      <c r="N16" s="19">
        <f t="shared" ref="N16" si="20">+G16*7.09%</f>
        <v>6381</v>
      </c>
      <c r="O16" s="21">
        <v>1715.46</v>
      </c>
      <c r="P16" s="19">
        <f t="shared" si="13"/>
        <v>20656.97</v>
      </c>
      <c r="Q16" s="19">
        <f t="shared" si="14"/>
        <v>16358.71</v>
      </c>
      <c r="R16" s="19">
        <f t="shared" si="15"/>
        <v>13622.51</v>
      </c>
      <c r="S16" s="19">
        <f t="shared" si="16"/>
        <v>73641.290000000008</v>
      </c>
    </row>
    <row r="17" spans="1:19" s="22" customFormat="1" ht="43.5" customHeight="1" x14ac:dyDescent="0.2">
      <c r="A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s="27" customFormat="1" ht="43.5" customHeight="1" x14ac:dyDescent="0.2">
      <c r="A18" s="54" t="s">
        <v>20</v>
      </c>
      <c r="B18" s="54"/>
      <c r="C18" s="54"/>
      <c r="D18" s="54"/>
      <c r="E18" s="54"/>
      <c r="F18" s="54"/>
      <c r="G18" s="26">
        <f>SUM(G14:G17)</f>
        <v>270000</v>
      </c>
      <c r="H18" s="26">
        <f>SUM(H14:H17)</f>
        <v>0</v>
      </c>
      <c r="I18" s="26">
        <f>SUM(I14:I17)</f>
        <v>28830.49</v>
      </c>
      <c r="J18" s="26">
        <f>SUM(J14:J17)</f>
        <v>7749</v>
      </c>
      <c r="K18" s="26">
        <f>SUM(K14:K17)</f>
        <v>19170</v>
      </c>
      <c r="L18" s="26">
        <f>SUM(L14:L17)</f>
        <v>2554.5300000000002</v>
      </c>
      <c r="M18" s="26">
        <f>SUM(M14:M17)</f>
        <v>8208</v>
      </c>
      <c r="N18" s="26">
        <f>SUM(N14:N17)</f>
        <v>19143</v>
      </c>
      <c r="O18" s="26">
        <f>SUM(O14:O17)</f>
        <v>1715.46</v>
      </c>
      <c r="P18" s="26">
        <f>SUM(P14:P17)</f>
        <v>58539.990000000005</v>
      </c>
      <c r="Q18" s="26">
        <f>+I18+J18+M18+O18</f>
        <v>46502.950000000004</v>
      </c>
      <c r="R18" s="26">
        <f>SUM(R14:R17)</f>
        <v>40867.53</v>
      </c>
      <c r="S18" s="26">
        <f>SUM(S14:S17)</f>
        <v>223497.05000000002</v>
      </c>
    </row>
    <row r="19" spans="1:19" s="27" customFormat="1" ht="17.2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9"/>
      <c r="K19" s="29"/>
      <c r="L19" s="30"/>
      <c r="M19" s="29"/>
      <c r="N19" s="28"/>
      <c r="O19" s="28"/>
      <c r="P19" s="29"/>
      <c r="Q19" s="29"/>
      <c r="R19" s="29"/>
      <c r="S19" s="29"/>
    </row>
    <row r="20" spans="1:19" s="27" customFormat="1" ht="43.5" customHeight="1" x14ac:dyDescent="0.3">
      <c r="B20" s="31"/>
      <c r="C20" s="31"/>
      <c r="D20" s="31"/>
      <c r="J20" s="32" t="s">
        <v>25</v>
      </c>
      <c r="K20" s="33"/>
      <c r="L20" s="28"/>
      <c r="M20" s="34" t="s">
        <v>26</v>
      </c>
      <c r="N20" s="28"/>
      <c r="O20" s="28"/>
      <c r="P20" s="33"/>
      <c r="Q20" s="33"/>
      <c r="R20" s="33"/>
    </row>
    <row r="21" spans="1:19" s="27" customFormat="1" ht="43.5" customHeight="1" x14ac:dyDescent="0.2">
      <c r="A21" s="28" t="s">
        <v>3</v>
      </c>
      <c r="B21" s="31"/>
      <c r="C21" s="31"/>
      <c r="D21" s="31"/>
      <c r="I21" s="33"/>
      <c r="J21" s="35" t="s">
        <v>34</v>
      </c>
      <c r="K21" s="36"/>
      <c r="P21" s="33"/>
      <c r="Q21" s="33"/>
      <c r="R21" s="33"/>
    </row>
    <row r="22" spans="1:19" s="27" customFormat="1" ht="45" customHeight="1" x14ac:dyDescent="0.2">
      <c r="A22" s="27" t="s">
        <v>27</v>
      </c>
      <c r="B22" s="31"/>
      <c r="C22" s="31"/>
      <c r="D22" s="31"/>
      <c r="I22" s="33"/>
      <c r="J22" s="36" t="s">
        <v>35</v>
      </c>
      <c r="K22" s="36"/>
      <c r="P22" s="33"/>
      <c r="Q22" s="33"/>
      <c r="R22" s="33"/>
    </row>
    <row r="23" spans="1:19" s="27" customFormat="1" ht="36.75" customHeight="1" x14ac:dyDescent="0.2">
      <c r="A23" s="27" t="s">
        <v>30</v>
      </c>
      <c r="B23" s="31"/>
      <c r="C23" s="31"/>
      <c r="D23" s="31"/>
      <c r="G23" s="33"/>
      <c r="H23" s="33"/>
      <c r="I23" s="33"/>
      <c r="J23" s="33"/>
      <c r="K23" s="36"/>
      <c r="L23" s="33"/>
      <c r="M23" s="33"/>
      <c r="N23" s="33"/>
      <c r="O23" s="33"/>
      <c r="P23" s="33"/>
      <c r="Q23" s="33"/>
      <c r="R23" s="36"/>
    </row>
    <row r="24" spans="1:19" s="27" customFormat="1" ht="33.75" customHeight="1" x14ac:dyDescent="0.2">
      <c r="A24" s="27" t="s">
        <v>31</v>
      </c>
      <c r="B24" s="31"/>
      <c r="C24" s="31"/>
      <c r="D24" s="31"/>
      <c r="G24" s="37"/>
      <c r="H24" s="37"/>
      <c r="I24" s="38"/>
      <c r="J24" s="39"/>
      <c r="K24" s="39"/>
      <c r="L24" s="36"/>
      <c r="M24" s="36"/>
      <c r="N24" s="33"/>
      <c r="O24" s="36"/>
      <c r="P24" s="36"/>
      <c r="Q24" s="36"/>
    </row>
    <row r="25" spans="1:19" s="27" customFormat="1" ht="35.25" customHeight="1" x14ac:dyDescent="0.2">
      <c r="A25" s="27" t="s">
        <v>36</v>
      </c>
      <c r="B25" s="31"/>
      <c r="C25" s="31"/>
      <c r="D25" s="31"/>
      <c r="F25" s="31"/>
      <c r="G25" s="27" t="s">
        <v>24</v>
      </c>
      <c r="I25" s="40"/>
      <c r="J25" s="36"/>
      <c r="K25" s="36"/>
      <c r="L25" s="36"/>
      <c r="M25" s="36"/>
      <c r="N25" s="36"/>
      <c r="O25" s="33"/>
      <c r="P25" s="36"/>
      <c r="Q25" s="36"/>
      <c r="R25" s="36"/>
    </row>
    <row r="26" spans="1:19" s="27" customFormat="1" ht="43.5" customHeight="1" x14ac:dyDescent="0.2">
      <c r="A26" s="41" t="s">
        <v>23</v>
      </c>
      <c r="B26" s="41"/>
      <c r="C26" s="41"/>
      <c r="D26" s="41"/>
      <c r="E26" s="41"/>
      <c r="F26" s="41"/>
      <c r="G26" s="42"/>
      <c r="H26" s="42"/>
      <c r="I26" s="40"/>
      <c r="J26" s="36"/>
      <c r="L26" s="36"/>
      <c r="M26" s="36"/>
      <c r="N26" s="36"/>
      <c r="O26" s="36"/>
      <c r="P26" s="36"/>
      <c r="Q26" s="36"/>
      <c r="R26" s="36"/>
      <c r="S26" s="36"/>
    </row>
    <row r="27" spans="1:19" s="2" customFormat="1" ht="24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B28" s="7"/>
      <c r="C28" s="7"/>
      <c r="D28" s="7"/>
      <c r="J28" s="6"/>
      <c r="K28" s="6"/>
      <c r="M28" s="6"/>
      <c r="N28" s="6"/>
      <c r="O28" s="6"/>
      <c r="P28" s="6"/>
      <c r="Q28" s="6"/>
      <c r="R28" s="6"/>
      <c r="S28" s="6"/>
    </row>
    <row r="29" spans="1:19" s="2" customFormat="1" ht="24" customHeight="1" x14ac:dyDescent="0.2">
      <c r="B29" s="7"/>
      <c r="C29" s="7"/>
      <c r="D29" s="7"/>
      <c r="J29" s="6"/>
      <c r="K29" s="6"/>
      <c r="M29" s="6"/>
      <c r="N29" s="6"/>
      <c r="O29" s="6"/>
      <c r="P29" s="6"/>
      <c r="Q29" s="6"/>
      <c r="R29" s="6"/>
      <c r="S29" s="6"/>
    </row>
    <row r="30" spans="1:19" s="2" customFormat="1" ht="24" customHeight="1" x14ac:dyDescent="0.2">
      <c r="A30" s="3"/>
      <c r="B30" s="7"/>
      <c r="C30" s="7"/>
      <c r="D30" s="7"/>
      <c r="J30" s="6"/>
      <c r="K30" s="6"/>
      <c r="M30" s="6"/>
      <c r="P30" s="6"/>
      <c r="Q30" s="6"/>
      <c r="R30" s="6"/>
      <c r="S30" s="6"/>
    </row>
    <row r="31" spans="1:19" ht="24" customHeight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15.75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7" spans="1:1" ht="15.75" thickBot="1" x14ac:dyDescent="0.25"/>
    <row r="68" spans="1:1" x14ac:dyDescent="0.2">
      <c r="A68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6:S36"/>
    <mergeCell ref="A32:S32"/>
    <mergeCell ref="A34:S34"/>
    <mergeCell ref="A33:S33"/>
    <mergeCell ref="G11:G13"/>
    <mergeCell ref="I11:I13"/>
    <mergeCell ref="R12:R13"/>
    <mergeCell ref="O12:O13"/>
    <mergeCell ref="L12:L13"/>
    <mergeCell ref="B11:B13"/>
    <mergeCell ref="A35:S35"/>
    <mergeCell ref="A27:L27"/>
    <mergeCell ref="A31:S31"/>
    <mergeCell ref="A18:F18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9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2024-08-05T18:51:56Z</cp:lastPrinted>
  <dcterms:created xsi:type="dcterms:W3CDTF">2006-07-11T17:39:34Z</dcterms:created>
  <dcterms:modified xsi:type="dcterms:W3CDTF">2025-01-31T13:24:13Z</dcterms:modified>
</cp:coreProperties>
</file>