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Febrero\"/>
    </mc:Choice>
  </mc:AlternateContent>
  <xr:revisionPtr revIDLastSave="0" documentId="13_ncr:1_{CD93BACC-D473-4DD5-845F-100429B8107F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Probatorio'!$A$1:$S$24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 l="1"/>
  <c r="N14" i="1"/>
  <c r="M14" i="1"/>
  <c r="K14" i="1"/>
  <c r="J14" i="1"/>
  <c r="L14" i="1"/>
  <c r="Q14" i="1" l="1"/>
  <c r="S14" i="1" s="1"/>
  <c r="R14" i="1"/>
  <c r="P14" i="1"/>
  <c r="H16" i="1" l="1"/>
  <c r="O16" i="1" l="1"/>
  <c r="G16" i="1"/>
  <c r="J16" i="1" l="1"/>
  <c r="L16" i="1"/>
  <c r="M16" i="1"/>
  <c r="K16" i="1"/>
  <c r="N16" i="1"/>
  <c r="R16" i="1" l="1"/>
  <c r="S16" i="1"/>
  <c r="P16" i="1"/>
  <c r="Q16" i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<sst xmlns="http://schemas.openxmlformats.org/spreadsheetml/2006/main" count="43" uniqueCount="43">
  <si>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</si>
  <si>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</si>
  <si>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</si>
  <si>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</si>
  <si>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</si>
  <si>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</si>
  <si>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</si>
  <si>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</si>
  <si>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</si>
  <si>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</si>
  <si>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</si>
  <si>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</si>
  <si>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</si>
  <si>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</si>
  <si>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</si>
  <si>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</si>
  <si>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</si>
  <si>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</si>
  <si>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</si>
  <si>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</si>
  <si>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</si>
  <si>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</si>
  <si>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</si>
  <si>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</si>
  <si>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</si>
  <si>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</si>
  <si>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</si>
  <si>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</si>
  <si>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</si>
  <si>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</si>
  <si>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</si>
  <si>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</si>
  <si>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Riesgos Laborales (1.1%) (2*)</t>
  </si>
  <si>
    <t>Regalia Pascual
(RD$)</t>
  </si>
  <si>
    <t xml:space="preserve">Pilar Peña                                                                      Jose Israel Del Orbe                                      </t>
  </si>
  <si>
    <t xml:space="preserve">Directora de Recursos Humanos      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</si>
  <si>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</si>
  <si>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Periodo Probatorio</t>
  </si>
  <si>
    <t>ESLEITER RIVERA FORTUNA</t>
  </si>
  <si>
    <t>Masculino</t>
  </si>
  <si>
    <t>Dirección de Tecnologias de la Información y Comunicación</t>
  </si>
  <si>
    <t>Administrador Redes y Comunicación</t>
  </si>
  <si>
    <t>Correspondiente al mes de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</si>
</sst>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58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name val="Calibri Light"/>
      <family val="2"/>
    </font>
    <font>
      <sz val="18"/>
      <color rgb="FF000000"/>
      <name val="Calibri Light"/>
      <family val="2"/>
    </font>
    <font>
      <u/>
      <sz val="18"/>
      <name val="Century Gothic"/>
      <family val="2"/>
    </font>
    <font>
      <sz val="1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4" fillId="3" borderId="2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5" applyFont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3" fillId="5" borderId="0" xfId="0" applyFont="1" applyFill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164" fontId="14" fillId="0" borderId="3" xfId="4" applyFont="1" applyFill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0" fontId="14" fillId="0" borderId="0" xfId="0" applyFont="1" applyAlignment="1">
      <alignment vertical="center"/>
    </xf>
    <xf numFmtId="0" fontId="16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left" vertical="center" readingOrder="1"/>
    </xf>
    <xf numFmtId="0" fontId="14" fillId="3" borderId="0" xfId="0" applyFont="1" applyFill="1" applyAlignment="1">
      <alignment vertical="center"/>
    </xf>
    <xf numFmtId="4" fontId="13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3" fillId="0" borderId="0" xfId="0" applyFont="1"/>
    <xf numFmtId="4" fontId="14" fillId="2" borderId="0" xfId="0" applyNumberFormat="1" applyFont="1" applyFill="1" applyAlignment="1">
      <alignment horizontal="center" vertical="center"/>
    </xf>
    <xf numFmtId="0" fontId="13" fillId="6" borderId="0" xfId="0" applyFont="1" applyFill="1" applyAlignment="1">
      <alignment vertical="center"/>
    </xf>
    <xf numFmtId="4" fontId="14" fillId="2" borderId="0" xfId="0" applyNumberFormat="1" applyFont="1" applyFill="1" applyAlignment="1">
      <alignment horizontal="left" vertical="top"/>
    </xf>
    <xf numFmtId="4" fontId="1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4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4" fillId="2" borderId="0" xfId="4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184007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0</xdr:colOff>
      <xdr:row>2</xdr:row>
      <xdr:rowOff>242455</xdr:rowOff>
    </xdr:from>
    <xdr:to>
      <xdr:col>18</xdr:col>
      <xdr:colOff>1330536</xdr:colOff>
      <xdr:row>7</xdr:row>
      <xdr:rowOff>742595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D2A910-C72F-49CE-5690-0D3AE7706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381045" y="623455"/>
          <a:ext cx="2923809" cy="2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"/>
  <sheetViews>
    <sheetView tabSelected="1" view="pageBreakPreview" topLeftCell="D1" zoomScale="55" zoomScaleNormal="70" zoomScaleSheetLayoutView="55" workbookViewId="0">
      <selection activeCell="A10" sqref="A10:S10"/>
    </sheetView>
  </sheetViews>
  <sheetFormatPr baseColWidth="10"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8" width="29.140625" style="5" customWidth="1"/>
    <col min="9" max="9" width="23" style="8" customWidth="1"/>
    <col min="10" max="10" width="24.42578125" style="8" customWidth="1"/>
    <col min="11" max="11" width="28.140625" style="8" customWidth="1"/>
    <col min="12" max="12" width="23.42578125" style="8" customWidth="1"/>
    <col min="13" max="13" width="25" style="8" customWidth="1"/>
    <col min="14" max="14" width="27.5703125" style="8" customWidth="1"/>
    <col min="15" max="15" width="30.85546875" style="8" customWidth="1"/>
    <col min="16" max="16" width="24.7109375" style="8" customWidth="1"/>
    <col min="17" max="17" width="25.28515625" style="8" bestFit="1" customWidth="1"/>
    <col min="18" max="18" width="23.85546875" style="8" customWidth="1"/>
    <col min="19" max="19" width="26.7109375" style="8" customWidth="1"/>
    <col min="20" max="20" width="15.85546875" style="5" customWidth="1"/>
    <col min="21" max="21" width="15.28515625" style="5" customWidth="1"/>
    <col min="22" max="16384" width="11.42578125" style="5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" customFormat="1" ht="69" customHeight="1" x14ac:dyDescent="0.2">
      <c r="A6" s="56" t="s">
        <v>29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0"/>
      <c r="U6" s="10"/>
      <c r="V6" s="10"/>
      <c r="W6" s="10"/>
    </row>
    <row r="7" spans="1:23" s="9" customFormat="1" ht="23.25" x14ac:dyDescent="0.2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spans="1:23" s="9" customFormat="1" ht="61.5" x14ac:dyDescent="0.2">
      <c r="A8" s="47" t="s">
        <v>21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</row>
    <row r="9" spans="1:23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3" s="2" customFormat="1" ht="54.75" customHeight="1" x14ac:dyDescent="0.2">
      <c r="A10" s="53" t="s">
        <v>42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</row>
    <row r="11" spans="1:23" s="12" customFormat="1" ht="43.5" customHeight="1" x14ac:dyDescent="0.2">
      <c r="A11" s="49" t="s">
        <v>17</v>
      </c>
      <c r="B11" s="54" t="s">
        <v>13</v>
      </c>
      <c r="C11" s="54" t="s">
        <v>28</v>
      </c>
      <c r="D11" s="11"/>
      <c r="E11" s="11"/>
      <c r="F11" s="11"/>
      <c r="G11" s="49" t="s">
        <v>15</v>
      </c>
      <c r="H11" s="49" t="s">
        <v>33</v>
      </c>
      <c r="I11" s="58" t="s">
        <v>22</v>
      </c>
      <c r="J11" s="44" t="s">
        <v>9</v>
      </c>
      <c r="K11" s="44"/>
      <c r="L11" s="44"/>
      <c r="M11" s="44"/>
      <c r="N11" s="44"/>
      <c r="O11" s="44"/>
      <c r="P11" s="45"/>
      <c r="Q11" s="46" t="s">
        <v>2</v>
      </c>
      <c r="R11" s="43"/>
      <c r="S11" s="49" t="s">
        <v>16</v>
      </c>
    </row>
    <row r="12" spans="1:23" s="12" customFormat="1" ht="43.5" customHeight="1" x14ac:dyDescent="0.2">
      <c r="A12" s="49"/>
      <c r="B12" s="54"/>
      <c r="C12" s="54"/>
      <c r="D12" s="11" t="s">
        <v>19</v>
      </c>
      <c r="E12" s="11" t="s">
        <v>14</v>
      </c>
      <c r="F12" s="11" t="s">
        <v>18</v>
      </c>
      <c r="G12" s="49"/>
      <c r="H12" s="49"/>
      <c r="I12" s="58"/>
      <c r="J12" s="43" t="s">
        <v>11</v>
      </c>
      <c r="K12" s="43"/>
      <c r="L12" s="62" t="s">
        <v>32</v>
      </c>
      <c r="M12" s="48" t="s">
        <v>12</v>
      </c>
      <c r="N12" s="43"/>
      <c r="O12" s="61" t="s">
        <v>10</v>
      </c>
      <c r="P12" s="50" t="s">
        <v>0</v>
      </c>
      <c r="Q12" s="51" t="s">
        <v>4</v>
      </c>
      <c r="R12" s="59" t="s">
        <v>1</v>
      </c>
      <c r="S12" s="49"/>
    </row>
    <row r="13" spans="1:23" s="12" customFormat="1" ht="43.5" customHeight="1" x14ac:dyDescent="0.2">
      <c r="A13" s="49"/>
      <c r="B13" s="54"/>
      <c r="C13" s="55"/>
      <c r="D13" s="11"/>
      <c r="E13" s="11"/>
      <c r="F13" s="11"/>
      <c r="G13" s="49"/>
      <c r="H13" s="49"/>
      <c r="I13" s="58"/>
      <c r="J13" s="13" t="s">
        <v>5</v>
      </c>
      <c r="K13" s="14" t="s">
        <v>6</v>
      </c>
      <c r="L13" s="62"/>
      <c r="M13" s="13" t="s">
        <v>7</v>
      </c>
      <c r="N13" s="14" t="s">
        <v>8</v>
      </c>
      <c r="O13" s="62"/>
      <c r="P13" s="50"/>
      <c r="Q13" s="52"/>
      <c r="R13" s="60"/>
      <c r="S13" s="49"/>
    </row>
    <row r="14" spans="1:23" s="22" customFormat="1" ht="43.5" customHeight="1" x14ac:dyDescent="0.35">
      <c r="A14" s="15">
        <v>1</v>
      </c>
      <c r="B14" s="16" t="s">
        <v>38</v>
      </c>
      <c r="C14" s="17" t="s">
        <v>39</v>
      </c>
      <c r="D14" s="23" t="s">
        <v>40</v>
      </c>
      <c r="E14" s="24" t="s">
        <v>41</v>
      </c>
      <c r="F14" s="18" t="s">
        <v>37</v>
      </c>
      <c r="G14" s="19">
        <v>100000</v>
      </c>
      <c r="H14" s="20"/>
      <c r="I14" s="19">
        <v>12105.37</v>
      </c>
      <c r="J14" s="19">
        <f t="shared" ref="J14" si="0">G14*2.87/100</f>
        <v>2870</v>
      </c>
      <c r="K14" s="19">
        <f t="shared" ref="K14" si="1">G14*7.1/100</f>
        <v>7100</v>
      </c>
      <c r="L14" s="19">
        <f t="shared" ref="L14" si="2">77410*1.1%</f>
        <v>851.5100000000001</v>
      </c>
      <c r="M14" s="19">
        <f t="shared" ref="M14" si="3">+G14*3.04%</f>
        <v>3040</v>
      </c>
      <c r="N14" s="19">
        <f t="shared" ref="N14" si="4">+G14*7.09%</f>
        <v>7090.0000000000009</v>
      </c>
      <c r="O14" s="21">
        <v>0</v>
      </c>
      <c r="P14" s="19">
        <f t="shared" ref="P14" si="5">J14+K14+L14+M14+N14+O14</f>
        <v>20951.510000000002</v>
      </c>
      <c r="Q14" s="19">
        <f t="shared" ref="Q14" si="6">+I14+J14+M14+O14</f>
        <v>18015.370000000003</v>
      </c>
      <c r="R14" s="19">
        <f t="shared" ref="R14" si="7">K14+L14+N14</f>
        <v>15041.510000000002</v>
      </c>
      <c r="S14" s="19">
        <f>G14-Q14+H14</f>
        <v>81984.63</v>
      </c>
    </row>
    <row r="15" spans="1:23" s="22" customFormat="1" ht="43.5" customHeight="1" x14ac:dyDescent="0.2">
      <c r="A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23" s="27" customFormat="1" ht="43.5" customHeight="1" x14ac:dyDescent="0.2">
      <c r="A16" s="65" t="s">
        <v>20</v>
      </c>
      <c r="B16" s="65"/>
      <c r="C16" s="65"/>
      <c r="D16" s="65"/>
      <c r="E16" s="65"/>
      <c r="F16" s="65"/>
      <c r="G16" s="26">
        <f>SUM(G14:G15)</f>
        <v>100000</v>
      </c>
      <c r="H16" s="26">
        <f>SUM(H14:H15)</f>
        <v>0</v>
      </c>
      <c r="I16" s="26">
        <f>SUM(I14:I15)</f>
        <v>12105.37</v>
      </c>
      <c r="J16" s="26">
        <f>SUM(J14:J15)</f>
        <v>2870</v>
      </c>
      <c r="K16" s="26">
        <f>SUM(K14:K15)</f>
        <v>7100</v>
      </c>
      <c r="L16" s="26">
        <f>SUM(L14:L15)</f>
        <v>851.5100000000001</v>
      </c>
      <c r="M16" s="26">
        <f>SUM(M14:M15)</f>
        <v>3040</v>
      </c>
      <c r="N16" s="26">
        <f>SUM(N14:N15)</f>
        <v>7090.0000000000009</v>
      </c>
      <c r="O16" s="26">
        <f>SUM(O14:O15)</f>
        <v>0</v>
      </c>
      <c r="P16" s="26">
        <f>SUM(P14:P15)</f>
        <v>20951.510000000002</v>
      </c>
      <c r="Q16" s="26">
        <f>+I16+J16+M16+O16</f>
        <v>18015.370000000003</v>
      </c>
      <c r="R16" s="26">
        <f>SUM(R14:R15)</f>
        <v>15041.510000000002</v>
      </c>
      <c r="S16" s="26">
        <f>SUM(S14:S15)</f>
        <v>81984.63</v>
      </c>
    </row>
    <row r="17" spans="1:19" s="27" customFormat="1" ht="17.25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9"/>
      <c r="K17" s="29"/>
      <c r="L17" s="30"/>
      <c r="M17" s="29"/>
      <c r="N17" s="28"/>
      <c r="O17" s="28"/>
      <c r="P17" s="29"/>
      <c r="Q17" s="29"/>
      <c r="R17" s="29"/>
      <c r="S17" s="29"/>
    </row>
    <row r="18" spans="1:19" s="27" customFormat="1" ht="43.5" customHeight="1" x14ac:dyDescent="0.3">
      <c r="B18" s="31"/>
      <c r="C18" s="31"/>
      <c r="D18" s="31"/>
      <c r="J18" s="32" t="s">
        <v>25</v>
      </c>
      <c r="K18" s="33"/>
      <c r="L18" s="28"/>
      <c r="M18" s="34" t="s">
        <v>26</v>
      </c>
      <c r="N18" s="28"/>
      <c r="O18" s="28"/>
      <c r="P18" s="33"/>
      <c r="Q18" s="33"/>
      <c r="R18" s="33"/>
    </row>
    <row r="19" spans="1:19" s="27" customFormat="1" ht="43.5" customHeight="1" x14ac:dyDescent="0.2">
      <c r="A19" s="28" t="s">
        <v>3</v>
      </c>
      <c r="B19" s="31"/>
      <c r="C19" s="31"/>
      <c r="D19" s="31"/>
      <c r="I19" s="33"/>
      <c r="J19" s="35" t="s">
        <v>34</v>
      </c>
      <c r="K19" s="36"/>
      <c r="P19" s="33"/>
      <c r="Q19" s="33"/>
      <c r="R19" s="33"/>
    </row>
    <row r="20" spans="1:19" s="27" customFormat="1" ht="45" customHeight="1" x14ac:dyDescent="0.2">
      <c r="A20" s="27" t="s">
        <v>27</v>
      </c>
      <c r="B20" s="31"/>
      <c r="C20" s="31"/>
      <c r="D20" s="31"/>
      <c r="I20" s="33"/>
      <c r="J20" s="36" t="s">
        <v>35</v>
      </c>
      <c r="K20" s="36"/>
      <c r="P20" s="33"/>
      <c r="Q20" s="33"/>
      <c r="R20" s="33"/>
    </row>
    <row r="21" spans="1:19" s="27" customFormat="1" ht="36.75" customHeight="1" x14ac:dyDescent="0.2">
      <c r="A21" s="27" t="s">
        <v>30</v>
      </c>
      <c r="B21" s="31"/>
      <c r="C21" s="31"/>
      <c r="D21" s="31"/>
      <c r="G21" s="33"/>
      <c r="H21" s="33"/>
      <c r="I21" s="33"/>
      <c r="J21" s="33"/>
      <c r="K21" s="36"/>
      <c r="L21" s="33"/>
      <c r="M21" s="33"/>
      <c r="N21" s="33"/>
      <c r="O21" s="33"/>
      <c r="P21" s="33"/>
      <c r="Q21" s="33"/>
      <c r="R21" s="36"/>
    </row>
    <row r="22" spans="1:19" s="27" customFormat="1" ht="33.75" customHeight="1" x14ac:dyDescent="0.2">
      <c r="A22" s="27" t="s">
        <v>31</v>
      </c>
      <c r="B22" s="31"/>
      <c r="C22" s="31"/>
      <c r="D22" s="31"/>
      <c r="G22" s="37"/>
      <c r="H22" s="37"/>
      <c r="I22" s="38"/>
      <c r="J22" s="39"/>
      <c r="K22" s="39"/>
      <c r="L22" s="36"/>
      <c r="M22" s="36"/>
      <c r="N22" s="33"/>
      <c r="O22" s="36"/>
      <c r="P22" s="36"/>
      <c r="Q22" s="36"/>
    </row>
    <row r="23" spans="1:19" s="27" customFormat="1" ht="35.25" customHeight="1" x14ac:dyDescent="0.2">
      <c r="A23" s="27" t="s">
        <v>36</v>
      </c>
      <c r="B23" s="31"/>
      <c r="C23" s="31"/>
      <c r="D23" s="31"/>
      <c r="F23" s="31"/>
      <c r="G23" s="27" t="s">
        <v>24</v>
      </c>
      <c r="I23" s="40"/>
      <c r="J23" s="36"/>
      <c r="K23" s="36"/>
      <c r="L23" s="36"/>
      <c r="M23" s="36"/>
      <c r="N23" s="36"/>
      <c r="O23" s="33"/>
      <c r="P23" s="36"/>
      <c r="Q23" s="36"/>
      <c r="R23" s="36"/>
    </row>
    <row r="24" spans="1:19" s="27" customFormat="1" ht="43.5" customHeight="1" x14ac:dyDescent="0.2">
      <c r="A24" s="41" t="s">
        <v>23</v>
      </c>
      <c r="B24" s="41"/>
      <c r="C24" s="41"/>
      <c r="D24" s="41"/>
      <c r="E24" s="41"/>
      <c r="F24" s="41"/>
      <c r="G24" s="42"/>
      <c r="H24" s="42"/>
      <c r="I24" s="40"/>
      <c r="J24" s="36"/>
      <c r="L24" s="36"/>
      <c r="M24" s="36"/>
      <c r="N24" s="36"/>
      <c r="O24" s="36"/>
      <c r="P24" s="36"/>
      <c r="Q24" s="36"/>
      <c r="R24" s="36"/>
      <c r="S24" s="36"/>
    </row>
    <row r="25" spans="1:19" s="2" customFormat="1" ht="24" customHeight="1" x14ac:dyDescent="0.2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"/>
      <c r="N25" s="6"/>
      <c r="O25" s="6"/>
      <c r="P25" s="6"/>
      <c r="Q25" s="6"/>
      <c r="R25" s="6"/>
      <c r="S25" s="6"/>
    </row>
    <row r="26" spans="1:19" s="2" customFormat="1" ht="24" customHeight="1" x14ac:dyDescent="0.2">
      <c r="B26" s="7"/>
      <c r="C26" s="7"/>
      <c r="D26" s="7"/>
      <c r="J26" s="6"/>
      <c r="K26" s="6"/>
      <c r="M26" s="6"/>
      <c r="N26" s="6"/>
      <c r="O26" s="6"/>
      <c r="P26" s="6"/>
      <c r="Q26" s="6"/>
      <c r="R26" s="6"/>
      <c r="S26" s="6"/>
    </row>
    <row r="27" spans="1:19" s="2" customFormat="1" ht="24" customHeight="1" x14ac:dyDescent="0.2">
      <c r="B27" s="7"/>
      <c r="C27" s="7"/>
      <c r="D27" s="7"/>
      <c r="J27" s="6"/>
      <c r="K27" s="6"/>
      <c r="M27" s="6"/>
      <c r="N27" s="6"/>
      <c r="O27" s="6"/>
      <c r="P27" s="6"/>
      <c r="Q27" s="6"/>
      <c r="R27" s="6"/>
      <c r="S27" s="6"/>
    </row>
    <row r="28" spans="1:19" s="2" customFormat="1" ht="24" customHeight="1" x14ac:dyDescent="0.2">
      <c r="A28" s="3"/>
      <c r="B28" s="7"/>
      <c r="C28" s="7"/>
      <c r="D28" s="7"/>
      <c r="J28" s="6"/>
      <c r="K28" s="6"/>
      <c r="M28" s="6"/>
      <c r="P28" s="6"/>
      <c r="Q28" s="6"/>
      <c r="R28" s="6"/>
      <c r="S28" s="6"/>
    </row>
    <row r="29" spans="1:19" ht="24" customHeight="1" x14ac:dyDescent="0.2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</row>
    <row r="30" spans="1:19" ht="24" customHeight="1" x14ac:dyDescent="0.2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</row>
    <row r="31" spans="1:19" ht="24" customHeight="1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</row>
    <row r="32" spans="1:19" ht="24" customHeight="1" x14ac:dyDescent="0.2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</row>
    <row r="33" spans="1:19" ht="24" customHeight="1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</row>
    <row r="34" spans="1:19" ht="15.75" x14ac:dyDescent="0.2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</row>
    <row r="35" spans="1:19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5" spans="1:1" ht="15.75" thickBot="1" x14ac:dyDescent="0.25"/>
    <row r="66" spans="1:1" x14ac:dyDescent="0.2">
      <c r="A66" s="1"/>
    </row>
  </sheetData>
  <mergeCells count="28">
    <mergeCell ref="A6:S6"/>
    <mergeCell ref="A34:S34"/>
    <mergeCell ref="A30:S30"/>
    <mergeCell ref="A32:S32"/>
    <mergeCell ref="A31:S31"/>
    <mergeCell ref="G11:G13"/>
    <mergeCell ref="I11:I13"/>
    <mergeCell ref="R12:R13"/>
    <mergeCell ref="O12:O13"/>
    <mergeCell ref="L12:L13"/>
    <mergeCell ref="B11:B13"/>
    <mergeCell ref="A33:S33"/>
    <mergeCell ref="A25:L25"/>
    <mergeCell ref="A29:S29"/>
    <mergeCell ref="A16:F16"/>
    <mergeCell ref="A7:S7"/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27" max="16383" man="1"/>
  </rowBreaks>
  <colBreaks count="1" manualBreakCount="1">
    <brk id="19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2024-08-05T18:51:56Z</cp:lastPrinted>
  <dcterms:created xsi:type="dcterms:W3CDTF">2006-07-11T17:39:34Z</dcterms:created>
  <dcterms:modified xsi:type="dcterms:W3CDTF">2025-03-06T15:28:47Z</dcterms:modified>
</cp:coreProperties>
</file>