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8_{7905286C-C6CB-44AC-978E-AF6BE669B74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S14" i="1"/>
  <c r="N14" i="1"/>
  <c r="M14" i="1"/>
  <c r="Q14" i="1" s="1"/>
  <c r="K14" i="1"/>
  <c r="J14" i="1"/>
  <c r="H16" i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P14" i="1" l="1"/>
  <c r="R14" i="1"/>
  <c r="K6" i="2"/>
  <c r="L6" i="2"/>
  <c r="D11" i="2"/>
  <c r="K11" i="2" s="1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<sst xmlns="http://schemas.openxmlformats.org/spreadsheetml/2006/main" count="60" uniqueCount="44">
  <si>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</si>
  <si>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</si>
  <si>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</si>
  <si>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</si>
  <si>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</si>
  <si>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</si>
  <si>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</si>
  <si>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</si>
  <si>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</si>
  <si>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</si>
  <si>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</si>
  <si>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</si>
  <si>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</si>
  <si>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</si>
  <si>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</si>
  <si>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</si>
  <si>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</si>
  <si>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</si>
  <si>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</si>
  <si>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</si>
  <si>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</si>
  <si>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</si>
  <si>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</si>
  <si>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</si>
  <si>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</si>
  <si>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</si>
  <si>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</si>
  <si>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</si>
  <si>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</si>
  <si>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</si>
  <si>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</si>
  <si>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</si>
  <si>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</si>
  <si>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Nómina de Sueldos: Empleados Periodo Probatorio (Oficina Regional Bávaro)</t>
  </si>
  <si>
    <t>Regalia Pascual
(RD$)</t>
  </si>
  <si>
    <t xml:space="preserve">Pilar Peña                                                                      Jose Israel Del Orbe                                       </t>
  </si>
  <si>
    <t xml:space="preserve">Directora de Recursos Humanos                          Director de Finanzas                         </t>
  </si>
  <si>
    <t>RAFAEL ENRIQUE SANTANA POUERIET</t>
  </si>
  <si>
    <t>Masculino</t>
  </si>
  <si>
    <t>OFICINA DE BÁVARO</t>
  </si>
  <si>
    <t>Analista de Fiscalización Externa TIC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</si>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</sst>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58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164" fontId="13" fillId="0" borderId="3" xfId="4" applyFont="1" applyFill="1" applyBorder="1" applyAlignment="1">
      <alignment horizontal="right"/>
    </xf>
    <xf numFmtId="0" fontId="12" fillId="3" borderId="0" xfId="0" applyFont="1" applyFill="1" applyAlignment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4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3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horizontal="center" vertical="top" wrapText="1" readingOrder="1"/>
    </xf>
    <xf numFmtId="164" fontId="22" fillId="0" borderId="3" xfId="4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1385454</xdr:colOff>
      <xdr:row>1</xdr:row>
      <xdr:rowOff>51954</xdr:rowOff>
    </xdr:from>
    <xdr:to>
      <xdr:col>18</xdr:col>
      <xdr:colOff>1041071</xdr:colOff>
      <xdr:row>7</xdr:row>
      <xdr:rowOff>370924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07C45-49DE-4925-8907-5C810056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6636" y="242454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6" zoomScale="55" zoomScaleNormal="70" zoomScaleSheetLayoutView="55" workbookViewId="0">
      <selection activeCell="G21" sqref="G21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2" customFormat="1" ht="67.5" customHeight="1" x14ac:dyDescent="0.2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2"/>
      <c r="U6" s="12"/>
      <c r="V6" s="12"/>
      <c r="W6" s="12"/>
    </row>
    <row r="7" spans="1:23" s="34" customFormat="1" ht="24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3" s="34" customFormat="1" ht="34.5" x14ac:dyDescent="0.2">
      <c r="A8" s="53" t="s">
        <v>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23" s="22" customFormat="1" ht="17.25" hidden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3" s="22" customFormat="1" ht="54.75" customHeight="1" x14ac:dyDescent="0.2">
      <c r="A10" s="59" t="s">
        <v>43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3" s="39" customFormat="1" ht="78.75" customHeight="1" x14ac:dyDescent="0.2">
      <c r="A11" s="55" t="s">
        <v>18</v>
      </c>
      <c r="B11" s="60" t="s">
        <v>14</v>
      </c>
      <c r="C11" s="60" t="s">
        <v>28</v>
      </c>
      <c r="D11" s="38"/>
      <c r="E11" s="38"/>
      <c r="F11" s="38"/>
      <c r="G11" s="55" t="s">
        <v>16</v>
      </c>
      <c r="H11" s="55" t="s">
        <v>34</v>
      </c>
      <c r="I11" s="64" t="s">
        <v>22</v>
      </c>
      <c r="J11" s="50" t="s">
        <v>9</v>
      </c>
      <c r="K11" s="50"/>
      <c r="L11" s="50"/>
      <c r="M11" s="50"/>
      <c r="N11" s="50"/>
      <c r="O11" s="50"/>
      <c r="P11" s="51"/>
      <c r="Q11" s="52" t="s">
        <v>2</v>
      </c>
      <c r="R11" s="49"/>
      <c r="S11" s="55" t="s">
        <v>17</v>
      </c>
    </row>
    <row r="12" spans="1:23" s="39" customFormat="1" ht="63.75" customHeight="1" x14ac:dyDescent="0.2">
      <c r="A12" s="55"/>
      <c r="B12" s="60"/>
      <c r="C12" s="60"/>
      <c r="D12" s="38" t="s">
        <v>20</v>
      </c>
      <c r="E12" s="38" t="s">
        <v>15</v>
      </c>
      <c r="F12" s="38" t="s">
        <v>19</v>
      </c>
      <c r="G12" s="55"/>
      <c r="H12" s="55"/>
      <c r="I12" s="64"/>
      <c r="J12" s="49" t="s">
        <v>12</v>
      </c>
      <c r="K12" s="49"/>
      <c r="L12" s="68" t="s">
        <v>32</v>
      </c>
      <c r="M12" s="54" t="s">
        <v>13</v>
      </c>
      <c r="N12" s="49"/>
      <c r="O12" s="67" t="s">
        <v>11</v>
      </c>
      <c r="P12" s="56" t="s">
        <v>0</v>
      </c>
      <c r="Q12" s="57" t="s">
        <v>4</v>
      </c>
      <c r="R12" s="65" t="s">
        <v>1</v>
      </c>
      <c r="S12" s="55"/>
    </row>
    <row r="13" spans="1:23" s="39" customFormat="1" ht="97.5" customHeight="1" x14ac:dyDescent="0.2">
      <c r="A13" s="55"/>
      <c r="B13" s="60"/>
      <c r="C13" s="61"/>
      <c r="D13" s="38"/>
      <c r="E13" s="38"/>
      <c r="F13" s="38"/>
      <c r="G13" s="55"/>
      <c r="H13" s="55"/>
      <c r="I13" s="64"/>
      <c r="J13" s="40" t="s">
        <v>5</v>
      </c>
      <c r="K13" s="41" t="s">
        <v>6</v>
      </c>
      <c r="L13" s="68"/>
      <c r="M13" s="40" t="s">
        <v>7</v>
      </c>
      <c r="N13" s="41" t="s">
        <v>8</v>
      </c>
      <c r="O13" s="68"/>
      <c r="P13" s="56"/>
      <c r="Q13" s="58"/>
      <c r="R13" s="66"/>
      <c r="S13" s="55"/>
    </row>
    <row r="14" spans="1:23" s="13" customFormat="1" ht="58.5" customHeight="1" x14ac:dyDescent="0.4">
      <c r="A14" s="14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90000</v>
      </c>
      <c r="H14" s="15"/>
      <c r="I14" s="47">
        <v>9753.1200000000008</v>
      </c>
      <c r="J14" s="47">
        <f>G14*2.87/100</f>
        <v>2583</v>
      </c>
      <c r="K14" s="47">
        <f>G14*7.1/100</f>
        <v>6390</v>
      </c>
      <c r="L14" s="47">
        <f>77410*1.1%</f>
        <v>851.5100000000001</v>
      </c>
      <c r="M14" s="47">
        <f>+G14*3.04%</f>
        <v>2736</v>
      </c>
      <c r="N14" s="47">
        <f>+G14*7.09%</f>
        <v>6381</v>
      </c>
      <c r="O14" s="48">
        <v>0</v>
      </c>
      <c r="P14" s="47">
        <f>J14+K14+L14+M14+N14+O14</f>
        <v>18941.510000000002</v>
      </c>
      <c r="Q14" s="47">
        <f>+I14+J14+M14+O14</f>
        <v>15072.12</v>
      </c>
      <c r="R14" s="47">
        <f t="shared" ref="R14" si="0">K14+L14+N14</f>
        <v>13622.51</v>
      </c>
      <c r="S14" s="47">
        <f>G14-Q14</f>
        <v>74927.88</v>
      </c>
    </row>
    <row r="15" spans="1:23" s="13" customFormat="1" ht="17.25" x14ac:dyDescent="0.2"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3" s="18" customFormat="1" ht="35.1" customHeight="1" x14ac:dyDescent="0.2">
      <c r="A16" s="71" t="s">
        <v>21</v>
      </c>
      <c r="B16" s="71"/>
      <c r="C16" s="71"/>
      <c r="D16" s="71"/>
      <c r="E16" s="71"/>
      <c r="F16" s="71"/>
      <c r="G16" s="17">
        <f t="shared" ref="G16:P16" si="1">SUM(G14:G15)</f>
        <v>90000</v>
      </c>
      <c r="H16" s="17">
        <f t="shared" si="1"/>
        <v>0</v>
      </c>
      <c r="I16" s="17">
        <f t="shared" si="1"/>
        <v>9753.1200000000008</v>
      </c>
      <c r="J16" s="17">
        <f t="shared" si="1"/>
        <v>2583</v>
      </c>
      <c r="K16" s="17">
        <f t="shared" si="1"/>
        <v>6390</v>
      </c>
      <c r="L16" s="17">
        <f t="shared" si="1"/>
        <v>851.5100000000001</v>
      </c>
      <c r="M16" s="17">
        <f t="shared" si="1"/>
        <v>2736</v>
      </c>
      <c r="N16" s="17">
        <f t="shared" si="1"/>
        <v>6381</v>
      </c>
      <c r="O16" s="17">
        <f t="shared" si="1"/>
        <v>0</v>
      </c>
      <c r="P16" s="17">
        <f t="shared" si="1"/>
        <v>18941.510000000002</v>
      </c>
      <c r="Q16" s="17">
        <f t="shared" ref="Q16" si="2">+I16+J16+M16+O16</f>
        <v>15072.12</v>
      </c>
      <c r="R16" s="17">
        <f>SUM(R14:R15)</f>
        <v>13622.51</v>
      </c>
      <c r="S16" s="17">
        <f>SUM(S14:S15)</f>
        <v>74927.88</v>
      </c>
    </row>
    <row r="17" spans="1:19" s="22" customFormat="1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20"/>
      <c r="L17" s="21"/>
      <c r="M17" s="20"/>
      <c r="N17" s="19"/>
      <c r="O17" s="19"/>
      <c r="P17" s="20"/>
      <c r="Q17" s="20"/>
      <c r="R17" s="20"/>
      <c r="S17" s="20"/>
    </row>
    <row r="18" spans="1:19" s="27" customFormat="1" ht="24" customHeight="1" x14ac:dyDescent="0.35">
      <c r="A18" s="23"/>
      <c r="B18" s="24"/>
      <c r="C18" s="24"/>
      <c r="D18" s="24"/>
      <c r="E18" s="23"/>
      <c r="F18" s="23"/>
      <c r="G18" s="23"/>
      <c r="H18" s="23"/>
      <c r="I18" s="23"/>
      <c r="J18" s="25" t="s">
        <v>25</v>
      </c>
      <c r="K18" s="26"/>
      <c r="L18" s="19" t="s">
        <v>26</v>
      </c>
      <c r="M18" s="19"/>
      <c r="N18" s="19"/>
      <c r="O18" s="19" t="s">
        <v>26</v>
      </c>
      <c r="P18" s="26"/>
      <c r="Q18" s="26"/>
      <c r="R18" s="26"/>
      <c r="S18" s="23"/>
    </row>
    <row r="19" spans="1:19" s="27" customFormat="1" ht="24" customHeight="1" x14ac:dyDescent="0.2">
      <c r="A19" s="19" t="s">
        <v>3</v>
      </c>
      <c r="B19" s="24"/>
      <c r="C19" s="24"/>
      <c r="D19" s="24"/>
      <c r="E19" s="23"/>
      <c r="F19" s="23"/>
      <c r="G19" s="23"/>
      <c r="H19" s="23"/>
      <c r="I19" s="26"/>
      <c r="J19" s="28" t="s">
        <v>35</v>
      </c>
      <c r="K19" s="29"/>
      <c r="L19" s="23"/>
      <c r="M19" s="23"/>
      <c r="N19" s="23"/>
      <c r="O19" s="23"/>
      <c r="P19" s="26"/>
      <c r="Q19" s="26"/>
      <c r="R19" s="26"/>
      <c r="S19" s="23"/>
    </row>
    <row r="20" spans="1:19" s="27" customFormat="1" ht="24" customHeight="1" x14ac:dyDescent="0.2">
      <c r="A20" s="23" t="s">
        <v>27</v>
      </c>
      <c r="B20" s="24"/>
      <c r="C20" s="24"/>
      <c r="D20" s="24"/>
      <c r="E20" s="23"/>
      <c r="F20" s="23"/>
      <c r="G20" s="23"/>
      <c r="H20" s="23"/>
      <c r="I20" s="26"/>
      <c r="J20" s="29" t="s">
        <v>36</v>
      </c>
      <c r="K20" s="29"/>
      <c r="L20" s="23"/>
      <c r="M20" s="23"/>
      <c r="N20" s="23"/>
      <c r="O20" s="23"/>
      <c r="P20" s="26"/>
      <c r="Q20" s="26"/>
      <c r="R20" s="26"/>
      <c r="S20" s="23"/>
    </row>
    <row r="21" spans="1:19" s="27" customFormat="1" ht="24" customHeight="1" x14ac:dyDescent="0.2">
      <c r="A21" s="23" t="s">
        <v>30</v>
      </c>
      <c r="B21" s="24"/>
      <c r="C21" s="24"/>
      <c r="D21" s="24"/>
      <c r="E21" s="23"/>
      <c r="F21" s="23"/>
      <c r="G21" s="26"/>
      <c r="H21" s="26"/>
      <c r="I21" s="26"/>
      <c r="J21" s="26"/>
      <c r="K21" s="29"/>
      <c r="L21" s="26"/>
      <c r="M21" s="26"/>
      <c r="N21" s="26"/>
      <c r="O21" s="26"/>
      <c r="P21" s="26"/>
      <c r="Q21" s="26"/>
      <c r="R21" s="29"/>
      <c r="S21" s="23"/>
    </row>
    <row r="22" spans="1:19" s="27" customFormat="1" ht="24" customHeight="1" x14ac:dyDescent="0.2">
      <c r="A22" s="23" t="s">
        <v>31</v>
      </c>
      <c r="B22" s="24"/>
      <c r="C22" s="24"/>
      <c r="D22" s="24"/>
      <c r="E22" s="23"/>
      <c r="F22" s="23"/>
      <c r="G22" s="30"/>
      <c r="H22" s="30"/>
      <c r="I22" s="31"/>
      <c r="J22" s="32"/>
      <c r="K22" s="32"/>
      <c r="L22" s="29"/>
      <c r="M22" s="29"/>
      <c r="N22" s="26"/>
      <c r="O22" s="29"/>
      <c r="P22" s="29"/>
      <c r="Q22" s="29"/>
      <c r="R22" s="23"/>
      <c r="S22" s="23"/>
    </row>
    <row r="23" spans="1:19" s="27" customFormat="1" ht="24" customHeight="1" x14ac:dyDescent="0.2">
      <c r="A23" s="23" t="s">
        <v>42</v>
      </c>
      <c r="B23" s="24"/>
      <c r="C23" s="24"/>
      <c r="D23" s="24"/>
      <c r="E23" s="23"/>
      <c r="F23" s="24"/>
      <c r="G23" s="23" t="s">
        <v>24</v>
      </c>
      <c r="H23" s="23"/>
      <c r="I23" s="33"/>
      <c r="J23" s="29"/>
      <c r="K23" s="29"/>
      <c r="L23" s="29"/>
      <c r="M23" s="29"/>
      <c r="N23" s="29"/>
      <c r="O23" s="26"/>
      <c r="P23" s="29"/>
      <c r="Q23" s="29"/>
      <c r="R23" s="29"/>
      <c r="S23" s="23"/>
    </row>
    <row r="24" spans="1:19" s="27" customFormat="1" ht="24" customHeight="1" x14ac:dyDescent="0.2">
      <c r="A24" s="36" t="s">
        <v>23</v>
      </c>
      <c r="B24" s="36"/>
      <c r="C24" s="36"/>
      <c r="D24" s="36"/>
      <c r="E24" s="36"/>
      <c r="F24" s="36"/>
      <c r="G24" s="37"/>
      <c r="H24" s="37"/>
      <c r="I24" s="33"/>
      <c r="J24" s="29"/>
      <c r="K24" s="23"/>
      <c r="L24" s="29"/>
      <c r="M24" s="29"/>
      <c r="N24" s="29"/>
      <c r="O24" s="29"/>
      <c r="P24" s="29"/>
      <c r="Q24" s="29"/>
      <c r="R24" s="29"/>
      <c r="S24" s="29"/>
    </row>
    <row r="25" spans="1:19" s="2" customFormat="1" ht="24" customHeigh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24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ht="24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ht="24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ht="24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ht="15.75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22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9" t="s">
        <v>5</v>
      </c>
      <c r="D3" s="9" t="s">
        <v>6</v>
      </c>
      <c r="E3" s="73"/>
      <c r="F3" s="9" t="s">
        <v>7</v>
      </c>
      <c r="G3" s="9" t="s">
        <v>8</v>
      </c>
      <c r="H3" s="73"/>
      <c r="I3" s="73"/>
      <c r="J3" s="73"/>
      <c r="K3" s="73"/>
      <c r="L3" s="73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H9" s="8"/>
      <c r="I9" s="8"/>
    </row>
    <row r="10" spans="1:12" x14ac:dyDescent="0.2">
      <c r="H10" s="8"/>
      <c r="I10" s="8"/>
    </row>
    <row r="11" spans="1:12" x14ac:dyDescent="0.2">
      <c r="A11" s="8">
        <f>+A6-A8</f>
        <v>0</v>
      </c>
      <c r="B11" s="8">
        <f t="shared" ref="B11:H11" si="1">+B6-B8</f>
        <v>0</v>
      </c>
      <c r="C11" s="8">
        <f t="shared" si="1"/>
        <v>0</v>
      </c>
      <c r="D11" s="8">
        <f t="shared" si="1"/>
        <v>0</v>
      </c>
      <c r="E11" s="8">
        <f t="shared" si="1"/>
        <v>1.599999999962165E-2</v>
      </c>
      <c r="F11" s="8">
        <f t="shared" si="1"/>
        <v>2.0000000004074536E-3</v>
      </c>
      <c r="G11" s="8">
        <f t="shared" si="1"/>
        <v>2.0000000076834112E-3</v>
      </c>
      <c r="H11" s="8">
        <f t="shared" si="1"/>
        <v>0</v>
      </c>
      <c r="I11" s="8">
        <f>+H11+G11+F11+E11+D11+C11</f>
        <v>2.0000000007712515E-2</v>
      </c>
      <c r="J11" s="8">
        <f>+B11+C11+F11+H11</f>
        <v>2.0000000004074536E-3</v>
      </c>
      <c r="K11" s="8">
        <f>+D11+E11+G11</f>
        <v>1.8000000007305061E-2</v>
      </c>
      <c r="L11" s="8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2024-06-07T15:16:15Z</dcterms:modified>
</cp:coreProperties>
</file>