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13_ncr:1_{F70176E2-A4FE-4D8A-AC03-3F6CDAC465BA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N16" i="1" l="1"/>
  <c r="H16" i="1"/>
  <c r="G16" i="1" l="1"/>
  <c r="M14" i="1"/>
  <c r="L14" i="1"/>
  <c r="J14" i="1"/>
  <c r="I14" i="1"/>
  <c r="K16" i="1" l="1"/>
  <c r="P14" i="1"/>
  <c r="Q14" i="1"/>
  <c r="O14" i="1"/>
  <c r="R14" i="1" l="1"/>
  <c r="L7" i="2"/>
  <c r="K7" i="2"/>
  <c r="J7" i="2"/>
  <c r="I7" i="2"/>
  <c r="I5" i="2"/>
  <c r="J5" i="2"/>
  <c r="K5" i="2"/>
  <c r="L5" i="2"/>
  <c r="H10" i="2"/>
  <c r="G10" i="2"/>
  <c r="F10" i="2"/>
  <c r="E10" i="2"/>
  <c r="D10" i="2"/>
  <c r="C10" i="2"/>
  <c r="B10" i="2"/>
  <c r="A10" i="2"/>
  <c r="L16" i="1" l="1"/>
  <c r="M16" i="1"/>
  <c r="I10" i="2"/>
  <c r="K10" i="2"/>
  <c r="L10" i="2"/>
  <c r="J10" i="2"/>
  <c r="Q16" i="1" l="1"/>
  <c r="J16" i="1"/>
  <c r="O16" i="1"/>
  <c r="I16" i="1"/>
  <c r="R16" i="1" l="1"/>
  <c r="P16" i="1"/>
</calcChain>
</file>

<file path=xl/sharedStrings.xml><?xml version="1.0" encoding="utf-8"?>
<sst xmlns="http://schemas.openxmlformats.org/spreadsheetml/2006/main" count="60" uniqueCount="42">
  <si>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</si>
  <si>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</si>
  <si>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</si>
  <si>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</si>
  <si>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</si>
  <si>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</si>
  <si>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</si>
  <si>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</si>
  <si>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</si>
  <si>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</si>
  <si>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</si>
  <si>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</si>
  <si>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</si>
  <si>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</si>
  <si>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</si>
  <si>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</si>
  <si>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</si>
  <si>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</si>
  <si>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</si>
  <si>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</si>
  <si>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</si>
  <si>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</si>
  <si>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</si>
  <si>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</si>
  <si>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</si>
  <si>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</si>
  <si>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</si>
  <si>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</si>
  <si>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</si>
  <si>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</si>
  <si>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Masculino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</si>
  <si>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</si>
  <si>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</si>
  <si>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</si>
  <si>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</si>
  <si>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</si>
  <si>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Dirección de Servicios</t>
  </si>
  <si>
    <t xml:space="preserve">   (4*) Deducción directa declaración TSS del SUIRPLUS por registro de dependientes adicionales al SDSS. RD$1,512.45 por cada dependiente adicional registrado.</t>
  </si>
  <si>
    <t>Gestor de Trámites y Servicios</t>
  </si>
  <si>
    <t>RAMON AMAURIS RODRIGUEZ BERROA</t>
  </si>
  <si>
    <t>Nómina de Sueldos: Empleados Periodo Probatorio ( Regional Santiago )</t>
  </si>
  <si>
    <t>Correspondiente al mes de febrero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</si>
</sst>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165" fontId="15" fillId="0" borderId="3" xfId="0" applyNumberFormat="1" applyFont="1" applyBorder="1" applyAlignment="1">
      <alignment horizontal="right" vertical="top" wrapText="1" readingOrder="1"/>
    </xf>
    <xf numFmtId="4" fontId="15" fillId="0" borderId="3" xfId="0" applyNumberFormat="1" applyFont="1" applyBorder="1" applyAlignment="1">
      <alignment horizontal="right" vertical="center"/>
    </xf>
    <xf numFmtId="4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 vertical="center" wrapText="1"/>
    </xf>
    <xf numFmtId="164" fontId="15" fillId="0" borderId="3" xfId="4" applyFont="1" applyFill="1" applyBorder="1" applyAlignment="1">
      <alignment horizontal="right" vertical="center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363681</xdr:colOff>
      <xdr:row>1</xdr:row>
      <xdr:rowOff>173182</xdr:rowOff>
    </xdr:from>
    <xdr:to>
      <xdr:col>17</xdr:col>
      <xdr:colOff>1695730</xdr:colOff>
      <xdr:row>9</xdr:row>
      <xdr:rowOff>51954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DFAFA5-EC48-492F-BEFC-A868262F0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05090" y="363682"/>
          <a:ext cx="2925322" cy="2649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tabSelected="1" view="pageBreakPreview" topLeftCell="A2" zoomScale="55" zoomScaleNormal="70" zoomScaleSheetLayoutView="55" workbookViewId="0">
      <selection activeCell="P5" sqref="P5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8" customWidth="1"/>
    <col min="9" max="9" width="24.42578125" style="8" customWidth="1"/>
    <col min="10" max="10" width="28.140625" style="8" customWidth="1"/>
    <col min="11" max="11" width="23.42578125" style="8" customWidth="1"/>
    <col min="12" max="12" width="25" style="8" customWidth="1"/>
    <col min="13" max="13" width="27.5703125" style="8" customWidth="1"/>
    <col min="14" max="14" width="30.85546875" style="8" customWidth="1"/>
    <col min="15" max="15" width="24.7109375" style="8" customWidth="1"/>
    <col min="16" max="16" width="25.28515625" style="8" bestFit="1" customWidth="1"/>
    <col min="17" max="17" width="23.85546875" style="8" customWidth="1"/>
    <col min="18" max="18" width="26.7109375" style="8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47" t="s">
        <v>31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31"/>
      <c r="T6" s="31"/>
      <c r="U6" s="31"/>
      <c r="V6" s="31"/>
    </row>
    <row r="7" spans="1:22" s="11" customFormat="1" ht="23.25" x14ac:dyDescent="0.2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8" spans="1:22" s="11" customFormat="1" ht="34.5" x14ac:dyDescent="0.2">
      <c r="A8" s="64" t="s">
        <v>40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69" t="s">
        <v>41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</row>
    <row r="11" spans="1:22" ht="78.75" customHeight="1" x14ac:dyDescent="0.2">
      <c r="A11" s="49" t="s">
        <v>18</v>
      </c>
      <c r="B11" s="55" t="s">
        <v>14</v>
      </c>
      <c r="C11" s="55" t="s">
        <v>29</v>
      </c>
      <c r="D11" s="34"/>
      <c r="E11" s="34"/>
      <c r="F11" s="34"/>
      <c r="G11" s="49" t="s">
        <v>16</v>
      </c>
      <c r="H11" s="50" t="s">
        <v>23</v>
      </c>
      <c r="I11" s="61" t="s">
        <v>9</v>
      </c>
      <c r="J11" s="61"/>
      <c r="K11" s="61"/>
      <c r="L11" s="61"/>
      <c r="M11" s="61"/>
      <c r="N11" s="61"/>
      <c r="O11" s="62"/>
      <c r="P11" s="63" t="s">
        <v>2</v>
      </c>
      <c r="Q11" s="60"/>
      <c r="R11" s="49" t="s">
        <v>17</v>
      </c>
    </row>
    <row r="12" spans="1:22" ht="63.75" customHeight="1" x14ac:dyDescent="0.2">
      <c r="A12" s="49"/>
      <c r="B12" s="55"/>
      <c r="C12" s="55"/>
      <c r="D12" s="34" t="s">
        <v>20</v>
      </c>
      <c r="E12" s="34" t="s">
        <v>15</v>
      </c>
      <c r="F12" s="34" t="s">
        <v>19</v>
      </c>
      <c r="G12" s="49"/>
      <c r="H12" s="50"/>
      <c r="I12" s="60" t="s">
        <v>12</v>
      </c>
      <c r="J12" s="60"/>
      <c r="K12" s="54" t="s">
        <v>10</v>
      </c>
      <c r="L12" s="65" t="s">
        <v>13</v>
      </c>
      <c r="M12" s="60"/>
      <c r="N12" s="53" t="s">
        <v>11</v>
      </c>
      <c r="O12" s="66" t="s">
        <v>0</v>
      </c>
      <c r="P12" s="67" t="s">
        <v>4</v>
      </c>
      <c r="Q12" s="51" t="s">
        <v>1</v>
      </c>
      <c r="R12" s="49"/>
    </row>
    <row r="13" spans="1:22" ht="97.5" customHeight="1" x14ac:dyDescent="0.2">
      <c r="A13" s="49"/>
      <c r="B13" s="55"/>
      <c r="C13" s="70"/>
      <c r="D13" s="34"/>
      <c r="E13" s="34"/>
      <c r="F13" s="34"/>
      <c r="G13" s="49"/>
      <c r="H13" s="50"/>
      <c r="I13" s="35" t="s">
        <v>5</v>
      </c>
      <c r="J13" s="36" t="s">
        <v>6</v>
      </c>
      <c r="K13" s="54"/>
      <c r="L13" s="35" t="s">
        <v>7</v>
      </c>
      <c r="M13" s="36" t="s">
        <v>8</v>
      </c>
      <c r="N13" s="54"/>
      <c r="O13" s="66"/>
      <c r="P13" s="68"/>
      <c r="Q13" s="52"/>
      <c r="R13" s="49"/>
    </row>
    <row r="14" spans="1:22" ht="58.5" customHeight="1" x14ac:dyDescent="0.4">
      <c r="A14" s="16">
        <v>1</v>
      </c>
      <c r="B14" s="38" t="s">
        <v>39</v>
      </c>
      <c r="C14" s="38" t="s">
        <v>30</v>
      </c>
      <c r="D14" s="37" t="s">
        <v>36</v>
      </c>
      <c r="E14" s="39" t="s">
        <v>38</v>
      </c>
      <c r="F14" s="40" t="s">
        <v>22</v>
      </c>
      <c r="G14" s="41">
        <v>50000</v>
      </c>
      <c r="H14" s="42">
        <v>1854</v>
      </c>
      <c r="I14" s="43">
        <f t="shared" ref="I14" si="0">G14*2.87/100</f>
        <v>1435</v>
      </c>
      <c r="J14" s="43">
        <f t="shared" ref="J14" si="1">G14*7.1/100</f>
        <v>3550</v>
      </c>
      <c r="K14" s="41">
        <f>+G14*1.1%</f>
        <v>550</v>
      </c>
      <c r="L14" s="43">
        <f>G14*3.04/100</f>
        <v>1520</v>
      </c>
      <c r="M14" s="43">
        <f>G14*7.09/100</f>
        <v>3545</v>
      </c>
      <c r="N14" s="44">
        <v>0</v>
      </c>
      <c r="O14" s="45">
        <f t="shared" ref="O14" si="2">I14+J14+K14+L14+M14+N14</f>
        <v>10600</v>
      </c>
      <c r="P14" s="43">
        <f t="shared" ref="P14" si="3">H14+I14+L14+N14</f>
        <v>4809</v>
      </c>
      <c r="Q14" s="46">
        <f t="shared" ref="Q14" si="4">J14+K14+M14</f>
        <v>7645</v>
      </c>
      <c r="R14" s="43">
        <f t="shared" ref="R14" si="5">G14-P14</f>
        <v>45191</v>
      </c>
    </row>
    <row r="16" spans="1:22" s="9" customFormat="1" ht="35.1" customHeight="1" x14ac:dyDescent="0.2">
      <c r="A16" s="58" t="s">
        <v>21</v>
      </c>
      <c r="B16" s="58"/>
      <c r="C16" s="58"/>
      <c r="D16" s="58"/>
      <c r="E16" s="58"/>
      <c r="F16" s="58"/>
      <c r="G16" s="17">
        <f t="shared" ref="G16:R16" si="6">SUM(G14:G15)</f>
        <v>50000</v>
      </c>
      <c r="H16" s="17">
        <f t="shared" si="6"/>
        <v>1854</v>
      </c>
      <c r="I16" s="17">
        <f t="shared" si="6"/>
        <v>1435</v>
      </c>
      <c r="J16" s="17">
        <f t="shared" si="6"/>
        <v>3550</v>
      </c>
      <c r="K16" s="17">
        <f t="shared" si="6"/>
        <v>550</v>
      </c>
      <c r="L16" s="17">
        <f t="shared" si="6"/>
        <v>1520</v>
      </c>
      <c r="M16" s="17">
        <f t="shared" si="6"/>
        <v>3545</v>
      </c>
      <c r="N16" s="17">
        <f t="shared" si="6"/>
        <v>0</v>
      </c>
      <c r="O16" s="17">
        <f t="shared" si="6"/>
        <v>10600</v>
      </c>
      <c r="P16" s="17">
        <f t="shared" si="6"/>
        <v>4809</v>
      </c>
      <c r="Q16" s="17">
        <f t="shared" si="6"/>
        <v>7645</v>
      </c>
      <c r="R16" s="17">
        <f t="shared" si="6"/>
        <v>45191</v>
      </c>
    </row>
    <row r="17" spans="1:18" s="2" customFormat="1" ht="24" customHeight="1" x14ac:dyDescent="0.2">
      <c r="A17" s="18"/>
      <c r="B17" s="18"/>
      <c r="C17" s="18"/>
      <c r="D17" s="18"/>
      <c r="E17" s="18"/>
      <c r="F17" s="18"/>
      <c r="G17" s="18"/>
      <c r="H17" s="18"/>
      <c r="I17" s="19"/>
      <c r="J17" s="19"/>
      <c r="K17" s="20"/>
      <c r="L17" s="19"/>
      <c r="M17" s="18"/>
      <c r="N17" s="18"/>
      <c r="O17" s="19"/>
      <c r="P17" s="19"/>
      <c r="Q17" s="19"/>
      <c r="R17" s="19"/>
    </row>
    <row r="18" spans="1:18" s="10" customFormat="1" ht="24" customHeight="1" x14ac:dyDescent="0.4">
      <c r="A18" s="21"/>
      <c r="B18" s="22"/>
      <c r="C18" s="22"/>
      <c r="D18" s="22"/>
      <c r="E18" s="21"/>
      <c r="F18" s="21"/>
      <c r="G18" s="21"/>
      <c r="H18" s="21"/>
      <c r="I18" s="33" t="s">
        <v>26</v>
      </c>
      <c r="J18" s="23"/>
      <c r="K18" s="18" t="s">
        <v>27</v>
      </c>
      <c r="L18" s="18"/>
      <c r="M18" s="18"/>
      <c r="N18" s="18" t="s">
        <v>27</v>
      </c>
      <c r="O18" s="23"/>
      <c r="P18" s="23" t="s">
        <v>27</v>
      </c>
      <c r="Q18" s="23"/>
      <c r="R18" s="21"/>
    </row>
    <row r="19" spans="1:18" s="10" customFormat="1" ht="24" customHeight="1" x14ac:dyDescent="0.2">
      <c r="A19" s="18" t="s">
        <v>3</v>
      </c>
      <c r="B19" s="22"/>
      <c r="C19" s="22"/>
      <c r="D19" s="22"/>
      <c r="E19" s="21"/>
      <c r="F19" s="21"/>
      <c r="G19" s="21"/>
      <c r="H19" s="23"/>
      <c r="I19" s="32" t="s">
        <v>32</v>
      </c>
      <c r="J19" s="24"/>
      <c r="K19" s="21"/>
      <c r="L19" s="21"/>
      <c r="M19" s="21"/>
      <c r="N19" s="21"/>
      <c r="O19" s="23"/>
      <c r="P19" s="23"/>
      <c r="Q19" s="23"/>
      <c r="R19" s="21"/>
    </row>
    <row r="20" spans="1:18" s="10" customFormat="1" ht="24" customHeight="1" x14ac:dyDescent="0.2">
      <c r="A20" s="21" t="s">
        <v>28</v>
      </c>
      <c r="B20" s="22"/>
      <c r="C20" s="22"/>
      <c r="D20" s="22"/>
      <c r="E20" s="21"/>
      <c r="F20" s="21"/>
      <c r="G20" s="21"/>
      <c r="H20" s="23"/>
      <c r="I20" s="24" t="s">
        <v>33</v>
      </c>
      <c r="J20" s="24"/>
      <c r="K20" s="21"/>
      <c r="L20" s="21"/>
      <c r="M20" s="21"/>
      <c r="N20" s="21"/>
      <c r="O20" s="23"/>
      <c r="P20" s="23"/>
      <c r="Q20" s="23"/>
      <c r="R20" s="21"/>
    </row>
    <row r="21" spans="1:18" s="10" customFormat="1" ht="24" customHeight="1" x14ac:dyDescent="0.2">
      <c r="A21" s="21" t="s">
        <v>34</v>
      </c>
      <c r="B21" s="22"/>
      <c r="C21" s="22"/>
      <c r="D21" s="22"/>
      <c r="E21" s="21"/>
      <c r="F21" s="21"/>
      <c r="G21" s="23"/>
      <c r="H21" s="23"/>
      <c r="I21" s="23"/>
      <c r="J21" s="24"/>
      <c r="K21" s="23"/>
      <c r="L21" s="23"/>
      <c r="M21" s="23"/>
      <c r="N21" s="23"/>
      <c r="O21" s="23"/>
      <c r="P21" s="23"/>
      <c r="Q21" s="24"/>
      <c r="R21" s="21"/>
    </row>
    <row r="22" spans="1:18" s="10" customFormat="1" ht="24" customHeight="1" x14ac:dyDescent="0.2">
      <c r="A22" s="21" t="s">
        <v>35</v>
      </c>
      <c r="B22" s="22"/>
      <c r="C22" s="22"/>
      <c r="D22" s="22"/>
      <c r="E22" s="21"/>
      <c r="F22" s="21"/>
      <c r="G22" s="25"/>
      <c r="H22" s="26"/>
      <c r="I22" s="27"/>
      <c r="J22" s="27"/>
      <c r="K22" s="24"/>
      <c r="L22" s="24"/>
      <c r="M22" s="23"/>
      <c r="N22" s="24"/>
      <c r="O22" s="24"/>
      <c r="P22" s="24"/>
      <c r="Q22" s="21"/>
      <c r="R22" s="21"/>
    </row>
    <row r="23" spans="1:18" s="10" customFormat="1" ht="24" customHeight="1" x14ac:dyDescent="0.2">
      <c r="A23" s="21" t="s">
        <v>37</v>
      </c>
      <c r="B23" s="22"/>
      <c r="C23" s="22"/>
      <c r="D23" s="22"/>
      <c r="E23" s="21"/>
      <c r="F23" s="22"/>
      <c r="G23" s="21" t="s">
        <v>25</v>
      </c>
      <c r="H23" s="28"/>
      <c r="I23" s="24"/>
      <c r="J23" s="24"/>
      <c r="K23" s="24"/>
      <c r="L23" s="24"/>
      <c r="M23" s="24"/>
      <c r="N23" s="23"/>
      <c r="O23" s="24"/>
      <c r="P23" s="24"/>
      <c r="Q23" s="24"/>
      <c r="R23" s="21"/>
    </row>
    <row r="24" spans="1:18" s="10" customFormat="1" ht="24" customHeight="1" x14ac:dyDescent="0.2">
      <c r="A24" s="29" t="s">
        <v>24</v>
      </c>
      <c r="B24" s="29"/>
      <c r="C24" s="29"/>
      <c r="D24" s="29"/>
      <c r="E24" s="29"/>
      <c r="F24" s="29"/>
      <c r="G24" s="30"/>
      <c r="H24" s="28"/>
      <c r="I24" s="24"/>
      <c r="J24" s="21"/>
      <c r="K24" s="24"/>
      <c r="L24" s="24"/>
      <c r="M24" s="24"/>
      <c r="N24" s="24"/>
      <c r="O24" s="24"/>
      <c r="P24" s="24"/>
      <c r="Q24" s="24"/>
      <c r="R24" s="24"/>
    </row>
    <row r="25" spans="1:18" s="2" customFormat="1" ht="24" customHeight="1" x14ac:dyDescent="0.2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6"/>
      <c r="M25" s="6"/>
      <c r="N25" s="6"/>
      <c r="O25" s="6"/>
      <c r="P25" s="6"/>
      <c r="Q25" s="6"/>
      <c r="R25" s="6"/>
    </row>
    <row r="26" spans="1:18" s="2" customFormat="1" ht="24" customHeight="1" x14ac:dyDescent="0.2">
      <c r="B26" s="7"/>
      <c r="C26" s="7"/>
      <c r="D26" s="7"/>
      <c r="I26" s="6"/>
      <c r="J26" s="6"/>
      <c r="L26" s="6"/>
      <c r="M26" s="6"/>
      <c r="N26" s="6"/>
      <c r="O26" s="6"/>
      <c r="P26" s="6"/>
      <c r="Q26" s="6"/>
      <c r="R26" s="6"/>
    </row>
    <row r="27" spans="1:18" s="2" customFormat="1" ht="24" customHeight="1" x14ac:dyDescent="0.2">
      <c r="B27" s="7"/>
      <c r="C27" s="7"/>
      <c r="D27" s="7"/>
      <c r="I27" s="6"/>
      <c r="J27" s="6"/>
      <c r="L27" s="6"/>
      <c r="M27" s="6"/>
      <c r="N27" s="6"/>
      <c r="O27" s="6"/>
      <c r="P27" s="6"/>
      <c r="Q27" s="6"/>
      <c r="R27" s="6"/>
    </row>
    <row r="28" spans="1:18" s="2" customFormat="1" ht="24" customHeight="1" x14ac:dyDescent="0.2">
      <c r="A28" s="3"/>
      <c r="B28" s="7"/>
      <c r="C28" s="7"/>
      <c r="D28" s="7"/>
      <c r="I28" s="6"/>
      <c r="J28" s="6"/>
      <c r="L28" s="6"/>
      <c r="O28" s="6"/>
      <c r="P28" s="6"/>
      <c r="Q28" s="6"/>
      <c r="R28" s="6"/>
    </row>
    <row r="29" spans="1:18" ht="24" customHeight="1" x14ac:dyDescent="0.2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</row>
    <row r="30" spans="1:18" ht="24" customHeight="1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</row>
    <row r="31" spans="1:18" ht="24" customHeight="1" x14ac:dyDescent="0.2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</row>
    <row r="32" spans="1:18" ht="24" customHeight="1" x14ac:dyDescent="0.2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</row>
    <row r="33" spans="1:18" ht="24" customHeight="1" x14ac:dyDescent="0.2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</row>
    <row r="34" spans="1:18" ht="15.75" x14ac:dyDescent="0.2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</row>
    <row r="35" spans="1:18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5" spans="1:1" ht="15.75" thickBot="1" x14ac:dyDescent="0.25"/>
    <row r="66" spans="1:1" x14ac:dyDescent="0.2">
      <c r="A66" s="1"/>
    </row>
  </sheetData>
  <mergeCells count="27"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  <mergeCell ref="A6:R6"/>
    <mergeCell ref="A34:R34"/>
    <mergeCell ref="A30:R30"/>
    <mergeCell ref="A32:R32"/>
    <mergeCell ref="A31:R31"/>
    <mergeCell ref="G11:G13"/>
    <mergeCell ref="H11:H13"/>
    <mergeCell ref="Q12:Q13"/>
    <mergeCell ref="N12:N13"/>
    <mergeCell ref="K12:K13"/>
    <mergeCell ref="B11:B13"/>
    <mergeCell ref="A33:R33"/>
    <mergeCell ref="A25:K25"/>
    <mergeCell ref="A29:R29"/>
    <mergeCell ref="A16:F16"/>
    <mergeCell ref="A7:R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27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0"/>
  <sheetViews>
    <sheetView workbookViewId="0">
      <selection activeCell="K22" sqref="K22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1" t="s">
        <v>16</v>
      </c>
      <c r="B1" s="71" t="s">
        <v>23</v>
      </c>
      <c r="C1" s="72" t="s">
        <v>9</v>
      </c>
      <c r="D1" s="72"/>
      <c r="E1" s="72"/>
      <c r="F1" s="72"/>
      <c r="G1" s="72"/>
      <c r="H1" s="72"/>
      <c r="I1" s="72"/>
      <c r="J1" s="71" t="s">
        <v>2</v>
      </c>
      <c r="K1" s="71"/>
      <c r="L1" s="71" t="s">
        <v>17</v>
      </c>
    </row>
    <row r="2" spans="1:12" ht="18" x14ac:dyDescent="0.2">
      <c r="A2" s="71"/>
      <c r="B2" s="71"/>
      <c r="C2" s="71" t="s">
        <v>12</v>
      </c>
      <c r="D2" s="71"/>
      <c r="E2" s="71" t="s">
        <v>10</v>
      </c>
      <c r="F2" s="71" t="s">
        <v>13</v>
      </c>
      <c r="G2" s="71"/>
      <c r="H2" s="71" t="s">
        <v>11</v>
      </c>
      <c r="I2" s="71" t="s">
        <v>0</v>
      </c>
      <c r="J2" s="71" t="s">
        <v>4</v>
      </c>
      <c r="K2" s="71" t="s">
        <v>1</v>
      </c>
      <c r="L2" s="71"/>
    </row>
    <row r="3" spans="1:12" ht="54" x14ac:dyDescent="0.2">
      <c r="A3" s="71"/>
      <c r="B3" s="71"/>
      <c r="C3" s="13" t="s">
        <v>5</v>
      </c>
      <c r="D3" s="13" t="s">
        <v>6</v>
      </c>
      <c r="E3" s="71"/>
      <c r="F3" s="13" t="s">
        <v>7</v>
      </c>
      <c r="G3" s="13" t="s">
        <v>8</v>
      </c>
      <c r="H3" s="71"/>
      <c r="I3" s="71"/>
      <c r="J3" s="71"/>
      <c r="K3" s="71"/>
      <c r="L3" s="71"/>
    </row>
    <row r="4" spans="1:12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2">
        <v>1600000</v>
      </c>
      <c r="B5" s="12">
        <v>151109</v>
      </c>
      <c r="C5" s="12">
        <v>45920</v>
      </c>
      <c r="D5" s="12">
        <v>113600</v>
      </c>
      <c r="E5" s="12">
        <v>14255.45</v>
      </c>
      <c r="F5" s="12">
        <v>47503.8</v>
      </c>
      <c r="G5" s="12">
        <v>110790.11</v>
      </c>
      <c r="H5" s="12">
        <v>15124.5</v>
      </c>
      <c r="I5" s="12">
        <f>+H5+G5+F5+E5+D5+C5</f>
        <v>347193.86</v>
      </c>
      <c r="J5" s="12">
        <f>+B5+C5+F5+H5</f>
        <v>259657.3</v>
      </c>
      <c r="K5" s="12">
        <f>+D5+E5+G5</f>
        <v>238645.56</v>
      </c>
      <c r="L5" s="12">
        <f>+A5-B5-C5-F5-H5</f>
        <v>1340342.7</v>
      </c>
    </row>
    <row r="6" spans="1:12" s="15" customFormat="1" x14ac:dyDescent="0.2"/>
    <row r="7" spans="1:12" x14ac:dyDescent="0.2">
      <c r="A7" s="12">
        <v>1600000</v>
      </c>
      <c r="B7" s="12">
        <v>151109.00000000003</v>
      </c>
      <c r="C7" s="12">
        <v>45920</v>
      </c>
      <c r="D7" s="12">
        <v>113600</v>
      </c>
      <c r="E7" s="12">
        <v>14255.449999999995</v>
      </c>
      <c r="F7" s="12">
        <v>47503.8</v>
      </c>
      <c r="G7" s="12">
        <v>110790.1125</v>
      </c>
      <c r="H7" s="12">
        <v>15124.500000000002</v>
      </c>
      <c r="I7" s="12">
        <f>+H7+G7+F7+E7+D7+C7</f>
        <v>347193.86249999999</v>
      </c>
      <c r="J7" s="12">
        <f>+B7+C7+F7+H7</f>
        <v>259657.30000000005</v>
      </c>
      <c r="K7" s="12">
        <f>+D7+E7+G7</f>
        <v>238645.5625</v>
      </c>
      <c r="L7" s="12">
        <f>+A7-B7-C7-F7-H7</f>
        <v>1340342.7</v>
      </c>
    </row>
    <row r="9" spans="1:12" x14ac:dyDescent="0.2">
      <c r="H9" s="12"/>
      <c r="I9" s="12"/>
    </row>
    <row r="10" spans="1:12" x14ac:dyDescent="0.2">
      <c r="A10" s="12">
        <f>+A5-A7</f>
        <v>0</v>
      </c>
      <c r="B10" s="12">
        <f t="shared" ref="B10:L10" si="0">+B5-B7</f>
        <v>0</v>
      </c>
      <c r="C10" s="12">
        <f t="shared" si="0"/>
        <v>0</v>
      </c>
      <c r="D10" s="12">
        <f t="shared" si="0"/>
        <v>0</v>
      </c>
      <c r="E10" s="12">
        <f t="shared" si="0"/>
        <v>0</v>
      </c>
      <c r="F10" s="12">
        <f t="shared" si="0"/>
        <v>0</v>
      </c>
      <c r="G10" s="12">
        <f t="shared" si="0"/>
        <v>-2.5000000023283064E-3</v>
      </c>
      <c r="H10" s="12">
        <f t="shared" si="0"/>
        <v>0</v>
      </c>
      <c r="I10" s="12">
        <f t="shared" si="0"/>
        <v>-2.5000000023283064E-3</v>
      </c>
      <c r="J10" s="12">
        <f t="shared" si="0"/>
        <v>0</v>
      </c>
      <c r="K10" s="12">
        <f t="shared" si="0"/>
        <v>-2.5000000023283064E-3</v>
      </c>
      <c r="L10" s="12">
        <f t="shared" si="0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2023-03-17T18:10:13Z</cp:lastPrinted>
  <dcterms:created xsi:type="dcterms:W3CDTF">2006-07-11T17:39:34Z</dcterms:created>
  <dcterms:modified xsi:type="dcterms:W3CDTF">2023-03-17T18:10:16Z</dcterms:modified>
</cp:coreProperties>
</file>