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8_{9F49FC76-7633-41B2-9BB3-B2E321C7781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K6" i="2" l="1"/>
  <c r="L6" i="2"/>
  <c r="D11" i="2"/>
  <c r="K11" i="2" s="1"/>
  <c r="L11" i="2"/>
  <c r="I11" i="2"/>
  <c r="J11" i="2"/>
  <c r="I6" i="2"/>
  <c r="N16" i="1" l="1"/>
  <c r="H16" i="1"/>
  <c r="G16" i="1"/>
  <c r="M14" i="1" l="1"/>
  <c r="L14" i="1"/>
  <c r="K14" i="1"/>
  <c r="J14" i="1"/>
  <c r="I14" i="1"/>
  <c r="P14" i="1" l="1"/>
  <c r="R14" i="1" s="1"/>
  <c r="Q14" i="1"/>
  <c r="O14" i="1"/>
  <c r="I16" i="1" l="1"/>
  <c r="K16" i="1"/>
  <c r="L16" i="1"/>
  <c r="J16" i="1"/>
  <c r="M16" i="1"/>
  <c r="Q16" i="1" l="1"/>
  <c r="R16" i="1"/>
  <c r="O16" i="1"/>
  <c r="P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<sst xmlns="http://schemas.openxmlformats.org/spreadsheetml/2006/main" count="60" uniqueCount="43">
  <si>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</si>
  <si>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</si>
  <si>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</si>
  <si>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</si>
  <si>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</si>
  <si>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</si>
  <si>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</si>
  <si>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</si>
  <si>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</si>
  <si>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</si>
  <si>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</si>
  <si>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</si>
  <si>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</si>
  <si>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</si>
  <si>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</si>
  <si>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</si>
  <si>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</si>
  <si>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</si>
  <si>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</si>
  <si>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</si>
  <si>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</si>
  <si>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</si>
  <si>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</si>
  <si>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</si>
  <si>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</si>
  <si>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</si>
  <si>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</si>
  <si>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</si>
  <si>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</si>
  <si>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</si>
  <si>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</si>
  <si>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</si>
  <si>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</si>
  <si>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</si>
  <si>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</si>
  <si>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</si>
  <si>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Masculino</t>
  </si>
  <si>
    <t>Riesgos Laborales (1.1%) (2*)</t>
  </si>
  <si>
    <t>Correspondiente al mes de agosto del año 2023</t>
  </si>
  <si>
    <t>ROBIN JAVIER MARTINEZ GARCIA</t>
  </si>
  <si>
    <t>Nómina de Sueldos: Empleados Periodo Probatorio (Oficina Regional Santiago)</t>
  </si>
  <si>
    <t>OFICINA DE SANTIAGO</t>
  </si>
  <si>
    <t>Gestor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</si>
</sst>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55" zoomScaleNormal="70" zoomScaleSheetLayoutView="55" workbookViewId="0">
      <selection activeCell="B17" sqref="B17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1"/>
      <c r="T6" s="31"/>
      <c r="U6" s="31"/>
      <c r="V6" s="31"/>
    </row>
    <row r="7" spans="1:22" s="11" customFormat="1" ht="23.2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22" s="11" customFormat="1" ht="34.5" x14ac:dyDescent="0.2">
      <c r="A8" s="61" t="s">
        <v>40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38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46" t="s">
        <v>18</v>
      </c>
      <c r="B11" s="52" t="s">
        <v>14</v>
      </c>
      <c r="C11" s="52" t="s">
        <v>29</v>
      </c>
      <c r="D11" s="34"/>
      <c r="E11" s="34"/>
      <c r="F11" s="34"/>
      <c r="G11" s="46" t="s">
        <v>16</v>
      </c>
      <c r="H11" s="47" t="s">
        <v>23</v>
      </c>
      <c r="I11" s="58" t="s">
        <v>9</v>
      </c>
      <c r="J11" s="58"/>
      <c r="K11" s="58"/>
      <c r="L11" s="58"/>
      <c r="M11" s="58"/>
      <c r="N11" s="58"/>
      <c r="O11" s="59"/>
      <c r="P11" s="60" t="s">
        <v>2</v>
      </c>
      <c r="Q11" s="57"/>
      <c r="R11" s="46" t="s">
        <v>17</v>
      </c>
    </row>
    <row r="12" spans="1:22" ht="63.75" customHeight="1" x14ac:dyDescent="0.2">
      <c r="A12" s="46"/>
      <c r="B12" s="52"/>
      <c r="C12" s="52"/>
      <c r="D12" s="34" t="s">
        <v>20</v>
      </c>
      <c r="E12" s="34" t="s">
        <v>15</v>
      </c>
      <c r="F12" s="34" t="s">
        <v>19</v>
      </c>
      <c r="G12" s="46"/>
      <c r="H12" s="47"/>
      <c r="I12" s="57" t="s">
        <v>12</v>
      </c>
      <c r="J12" s="57"/>
      <c r="K12" s="51" t="s">
        <v>37</v>
      </c>
      <c r="L12" s="62" t="s">
        <v>13</v>
      </c>
      <c r="M12" s="57"/>
      <c r="N12" s="50" t="s">
        <v>11</v>
      </c>
      <c r="O12" s="63" t="s">
        <v>0</v>
      </c>
      <c r="P12" s="64" t="s">
        <v>4</v>
      </c>
      <c r="Q12" s="48" t="s">
        <v>1</v>
      </c>
      <c r="R12" s="46"/>
    </row>
    <row r="13" spans="1:22" ht="97.5" customHeight="1" x14ac:dyDescent="0.2">
      <c r="A13" s="46"/>
      <c r="B13" s="52"/>
      <c r="C13" s="67"/>
      <c r="D13" s="34"/>
      <c r="E13" s="34"/>
      <c r="F13" s="34"/>
      <c r="G13" s="46"/>
      <c r="H13" s="47"/>
      <c r="I13" s="35" t="s">
        <v>5</v>
      </c>
      <c r="J13" s="36" t="s">
        <v>6</v>
      </c>
      <c r="K13" s="51"/>
      <c r="L13" s="35" t="s">
        <v>7</v>
      </c>
      <c r="M13" s="36" t="s">
        <v>8</v>
      </c>
      <c r="N13" s="51"/>
      <c r="O13" s="63"/>
      <c r="P13" s="65"/>
      <c r="Q13" s="49"/>
      <c r="R13" s="46"/>
    </row>
    <row r="14" spans="1:22" ht="58.5" customHeight="1" x14ac:dyDescent="0.4">
      <c r="A14" s="16">
        <v>1</v>
      </c>
      <c r="B14" s="37" t="s">
        <v>39</v>
      </c>
      <c r="C14" s="39" t="s">
        <v>36</v>
      </c>
      <c r="D14" s="38" t="s">
        <v>41</v>
      </c>
      <c r="E14" s="40" t="s">
        <v>42</v>
      </c>
      <c r="F14" s="41" t="s">
        <v>22</v>
      </c>
      <c r="G14" s="42">
        <v>50000</v>
      </c>
      <c r="H14" s="42">
        <v>1854</v>
      </c>
      <c r="I14" s="42">
        <f t="shared" ref="I14" si="0">G14*2.87/100</f>
        <v>1435</v>
      </c>
      <c r="J14" s="42">
        <f t="shared" ref="J14" si="1">G14*7.1/100</f>
        <v>3550</v>
      </c>
      <c r="K14" s="42">
        <f t="shared" ref="K14" si="2">+G14*1.1%</f>
        <v>550</v>
      </c>
      <c r="L14" s="42">
        <f t="shared" ref="L14" si="3">+G14*3.04%</f>
        <v>1520</v>
      </c>
      <c r="M14" s="42">
        <f t="shared" ref="M14" si="4">+G14*7.09%</f>
        <v>3545.0000000000005</v>
      </c>
      <c r="N14" s="43">
        <v>0</v>
      </c>
      <c r="O14" s="42">
        <f>I14+J14+K14+L14+M14+N14</f>
        <v>10600</v>
      </c>
      <c r="P14" s="42">
        <f>+H14+I14+L14+N14</f>
        <v>4809</v>
      </c>
      <c r="Q14" s="42">
        <f t="shared" ref="Q14" si="5">J14+K14+M14</f>
        <v>7645</v>
      </c>
      <c r="R14" s="42">
        <f t="shared" ref="R14" si="6">G14-P14</f>
        <v>45191</v>
      </c>
    </row>
    <row r="16" spans="1:22" s="9" customFormat="1" ht="35.1" customHeight="1" x14ac:dyDescent="0.2">
      <c r="A16" s="55" t="s">
        <v>21</v>
      </c>
      <c r="B16" s="55"/>
      <c r="C16" s="55"/>
      <c r="D16" s="55"/>
      <c r="E16" s="55"/>
      <c r="F16" s="55"/>
      <c r="G16" s="17">
        <f>SUM(G14:G15)</f>
        <v>50000</v>
      </c>
      <c r="H16" s="17">
        <f>SUM(H14:H15)</f>
        <v>1854</v>
      </c>
      <c r="I16" s="17">
        <f>SUM(I14:I15)</f>
        <v>1435</v>
      </c>
      <c r="J16" s="17">
        <f>SUM(J14:J15)</f>
        <v>3550</v>
      </c>
      <c r="K16" s="17">
        <f>SUM(K14:K15)</f>
        <v>550</v>
      </c>
      <c r="L16" s="17">
        <f>SUM(L14:L15)</f>
        <v>1520</v>
      </c>
      <c r="M16" s="17">
        <f>SUM(M14:M15)</f>
        <v>3545.0000000000005</v>
      </c>
      <c r="N16" s="17">
        <f>SUM(N14:N15)</f>
        <v>0</v>
      </c>
      <c r="O16" s="17">
        <f>SUM(O14:O15)</f>
        <v>10600</v>
      </c>
      <c r="P16" s="17">
        <f t="shared" ref="P16" si="7">+H16+I16+L16+N16</f>
        <v>4809</v>
      </c>
      <c r="Q16" s="17">
        <f>SUM(Q14:Q15)</f>
        <v>7645</v>
      </c>
      <c r="R16" s="17">
        <f>SUM(R14:R15)</f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31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32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35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18" ht="24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ht="24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18" ht="24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24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5.75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H9" s="12"/>
      <c r="I9" s="12"/>
    </row>
    <row r="10" spans="1:12" x14ac:dyDescent="0.2">
      <c r="H10" s="12"/>
      <c r="I10" s="12"/>
    </row>
    <row r="11" spans="1:12" x14ac:dyDescent="0.2">
      <c r="A11" s="12">
        <f>+A6-A8</f>
        <v>0</v>
      </c>
      <c r="B11" s="12">
        <f t="shared" ref="B11:H11" si="1">+B6-B8</f>
        <v>0</v>
      </c>
      <c r="C11" s="12">
        <f t="shared" si="1"/>
        <v>0</v>
      </c>
      <c r="D11" s="12">
        <f t="shared" si="1"/>
        <v>0</v>
      </c>
      <c r="E11" s="12">
        <f t="shared" si="1"/>
        <v>1.599999999962165E-2</v>
      </c>
      <c r="F11" s="12">
        <f t="shared" si="1"/>
        <v>2.0000000004074536E-3</v>
      </c>
      <c r="G11" s="12">
        <f t="shared" si="1"/>
        <v>2.0000000076834112E-3</v>
      </c>
      <c r="H11" s="12">
        <f t="shared" si="1"/>
        <v>0</v>
      </c>
      <c r="I11" s="12">
        <f>+H11+G11+F11+E11+D11+C11</f>
        <v>2.0000000007712515E-2</v>
      </c>
      <c r="J11" s="12">
        <f>+B11+C11+F11+H11</f>
        <v>2.0000000004074536E-3</v>
      </c>
      <c r="K11" s="12">
        <f>+D11+E11+G11</f>
        <v>1.8000000007305061E-2</v>
      </c>
      <c r="L11" s="12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2023-08-31T14:18:44Z</dcterms:modified>
</cp:coreProperties>
</file>