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Junio\"/>
    </mc:Choice>
  </mc:AlternateContent>
  <xr:revisionPtr revIDLastSave="0" documentId="8_{615B5278-D401-4ABD-88DE-B041A575EC8B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" l="1"/>
  <c r="L11" i="1"/>
  <c r="K15" i="1"/>
  <c r="K14" i="1"/>
  <c r="K13" i="1"/>
  <c r="K12" i="1"/>
  <c r="K11" i="1"/>
  <c r="R15" i="1" l="1"/>
  <c r="N15" i="1"/>
  <c r="N14" i="1"/>
  <c r="N13" i="1"/>
  <c r="N12" i="1"/>
  <c r="N11" i="1"/>
  <c r="M15" i="1"/>
  <c r="M14" i="1"/>
  <c r="M13" i="1"/>
  <c r="M12" i="1"/>
  <c r="M11" i="1"/>
  <c r="L15" i="1"/>
  <c r="L14" i="1"/>
  <c r="L13" i="1"/>
  <c r="J15" i="1"/>
  <c r="J14" i="1"/>
  <c r="J13" i="1"/>
  <c r="J12" i="1"/>
  <c r="P12" i="1" s="1"/>
  <c r="R12" i="1" s="1"/>
  <c r="J11" i="1"/>
  <c r="P11" i="1" s="1"/>
  <c r="R11" i="1" s="1"/>
  <c r="Q15" i="1"/>
  <c r="P15" i="1"/>
  <c r="P14" i="1"/>
  <c r="R14" i="1" s="1"/>
  <c r="P13" i="1"/>
  <c r="R13" i="1" s="1"/>
  <c r="A14" i="1"/>
  <c r="A15" i="1" s="1"/>
  <c r="A13" i="1"/>
  <c r="A12" i="1"/>
  <c r="H16" i="1"/>
  <c r="H17" i="1" s="1"/>
  <c r="Q12" i="1" l="1"/>
  <c r="Q11" i="1"/>
  <c r="Q14" i="1"/>
  <c r="Q13" i="1"/>
  <c r="I16" i="1"/>
  <c r="O16" i="1"/>
  <c r="L16" i="1"/>
  <c r="G16" i="1"/>
  <c r="G17" i="1" s="1"/>
  <c r="I17" i="1" l="1"/>
  <c r="O17" i="1"/>
  <c r="L17" i="1" l="1"/>
  <c r="M16" i="1" l="1"/>
  <c r="M17" i="1" s="1"/>
  <c r="J16" i="1"/>
  <c r="J17" i="1" s="1"/>
  <c r="K16" i="1"/>
  <c r="K17" i="1" s="1"/>
  <c r="N16" i="1"/>
  <c r="N17" i="1" s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<sst xmlns="http://schemas.openxmlformats.org/spreadsheetml/2006/main" count="60" uniqueCount="50">
  <si>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</si>
  <si>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</si>
  <si>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</si>
  <si>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</si>
  <si>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</si>
  <si>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</si>
  <si>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</si>
  <si>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</si>
  <si>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</si>
  <si>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</si>
  <si>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</si>
  <si>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</si>
  <si>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</si>
  <si>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</si>
  <si>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</si>
  <si>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</si>
  <si>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</si>
  <si>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</si>
  <si>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</si>
  <si>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</si>
  <si>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</si>
  <si>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</si>
  <si>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</si>
  <si>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</si>
  <si>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</si>
  <si>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</si>
  <si>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Puerto Plata)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</si>
  <si>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</si>
  <si>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</si>
  <si>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</si>
  <si>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       Pilar Peña                                               Jose Israel Del Orbe                                     </t>
  </si>
  <si>
    <t xml:space="preserve">Directora de Recursos Humanos                             Director de Finanzas                            </t>
  </si>
  <si>
    <t xml:space="preserve">         Preparado Por:                                          Aprobado por:                                              </t>
  </si>
  <si>
    <t>GABRIELA MARIA JAQUEZ</t>
  </si>
  <si>
    <t>Femenino</t>
  </si>
  <si>
    <t>OFICINA DE PUERTO PLATA</t>
  </si>
  <si>
    <t>ENCARGADO (A) OFICINA REGIONAL</t>
  </si>
  <si>
    <t>FIJO</t>
  </si>
  <si>
    <t>YAQUELYN ALVARADO ACOSTA</t>
  </si>
  <si>
    <t>FISCALIZADOR DE SEGURIDAD SOCIAL</t>
  </si>
  <si>
    <t>FRESA MARIA SOSA HERNANDEZ</t>
  </si>
  <si>
    <t>GESTOR DE TRAMITE Y SERVICIOS</t>
  </si>
  <si>
    <t>MARVIS ROCIO ROMERO GUZMAN</t>
  </si>
  <si>
    <t>OFICINA DE SANTIAGO</t>
  </si>
  <si>
    <t>GESTOR DE TRAMITES Y SERVICIOS</t>
  </si>
  <si>
    <t>Carrera Administrativa</t>
  </si>
  <si>
    <t>SUSANA MARGARITA REYES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</si>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</sst>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name val="Calibri Light"/>
      <family val="2"/>
    </font>
    <font>
      <sz val="30"/>
      <name val="Calibri Light"/>
      <family val="2"/>
    </font>
    <font>
      <sz val="30"/>
      <color theme="1"/>
      <name val="Calibri Light"/>
      <family val="2"/>
    </font>
    <font>
      <sz val="30"/>
      <color theme="0"/>
      <name val="Calibri Light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30"/>
      <color rgb="FF000000"/>
      <name val="Calibri Light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4" fontId="15" fillId="2" borderId="0" xfId="4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7" fillId="2" borderId="9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7" fillId="2" borderId="8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164" fontId="20" fillId="5" borderId="0" xfId="0" applyNumberFormat="1" applyFont="1" applyFill="1" applyAlignment="1">
      <alignment vertical="center"/>
    </xf>
    <xf numFmtId="164" fontId="18" fillId="5" borderId="3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top" wrapText="1" readingOrder="1"/>
    </xf>
    <xf numFmtId="164" fontId="20" fillId="2" borderId="3" xfId="4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165" fontId="22" fillId="2" borderId="3" xfId="0" applyNumberFormat="1" applyFont="1" applyFill="1" applyBorder="1" applyAlignment="1">
      <alignment horizontal="right" vertical="top" wrapText="1"/>
    </xf>
    <xf numFmtId="0" fontId="18" fillId="2" borderId="3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right" vertical="center"/>
    </xf>
    <xf numFmtId="0" fontId="26" fillId="2" borderId="3" xfId="0" applyFont="1" applyFill="1" applyBorder="1" applyAlignment="1">
      <alignment vertical="top" wrapText="1" readingOrder="1"/>
    </xf>
    <xf numFmtId="0" fontId="26" fillId="2" borderId="3" xfId="0" applyFont="1" applyFill="1" applyBorder="1" applyAlignment="1">
      <alignment horizontal="center" vertical="top" wrapText="1" readingOrder="1"/>
    </xf>
    <xf numFmtId="164" fontId="15" fillId="2" borderId="3" xfId="4" applyFont="1" applyFill="1" applyBorder="1" applyAlignment="1">
      <alignment horizontal="right" vertical="center"/>
    </xf>
    <xf numFmtId="0" fontId="27" fillId="2" borderId="2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center" wrapText="1" readingOrder="1"/>
    </xf>
    <xf numFmtId="164" fontId="26" fillId="2" borderId="3" xfId="4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4" fontId="15" fillId="2" borderId="3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readingOrder="1"/>
    </xf>
    <xf numFmtId="4" fontId="15" fillId="2" borderId="3" xfId="0" applyNumberFormat="1" applyFont="1" applyFill="1" applyBorder="1" applyAlignment="1">
      <alignment horizontal="right" vertical="center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0" fontId="25" fillId="4" borderId="3" xfId="0" applyFont="1" applyFill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19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1976437</xdr:colOff>
      <xdr:row>1</xdr:row>
      <xdr:rowOff>1</xdr:rowOff>
    </xdr:from>
    <xdr:to>
      <xdr:col>17</xdr:col>
      <xdr:colOff>2476315</xdr:colOff>
      <xdr:row>6</xdr:row>
      <xdr:rowOff>13738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092FF-0109-4F82-A9DC-45A2C1D8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8562" y="190501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2" zoomScale="40" zoomScaleNormal="40" zoomScaleSheetLayoutView="40" zoomScalePageLayoutView="10" workbookViewId="0">
      <selection activeCell="I13" sqref="I13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1.05">
      <c r="A4" s="68" t="s">
        <v>25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16"/>
      <c r="T4" s="16"/>
      <c r="U4" s="16"/>
    </row>
    <row r="5" spans="1:21" s="1" customFormat="1" ht="74.25" customHeight="1" x14ac:dyDescent="0.2">
      <c r="A5" s="69" t="s">
        <v>26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7"/>
      <c r="T5" s="17"/>
      <c r="U5" s="17"/>
    </row>
    <row r="6" spans="1:21" s="15" customFormat="1" ht="10.5" customHeight="1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  <row r="7" spans="1:21" s="1" customFormat="1" ht="60" customHeight="1" x14ac:dyDescent="0.2">
      <c r="A7" s="67" t="s">
        <v>49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21" s="43" customFormat="1" ht="80.25" customHeight="1" x14ac:dyDescent="0.2">
      <c r="A8" s="74" t="s">
        <v>17</v>
      </c>
      <c r="B8" s="73" t="s">
        <v>14</v>
      </c>
      <c r="C8" s="70" t="s">
        <v>24</v>
      </c>
      <c r="D8" s="73" t="s">
        <v>19</v>
      </c>
      <c r="E8" s="73" t="s">
        <v>22</v>
      </c>
      <c r="F8" s="73" t="s">
        <v>18</v>
      </c>
      <c r="G8" s="74" t="s">
        <v>15</v>
      </c>
      <c r="H8" s="74" t="s">
        <v>29</v>
      </c>
      <c r="I8" s="83" t="s">
        <v>10</v>
      </c>
      <c r="J8" s="81" t="s">
        <v>8</v>
      </c>
      <c r="K8" s="81"/>
      <c r="L8" s="81"/>
      <c r="M8" s="81"/>
      <c r="N8" s="81"/>
      <c r="O8" s="81"/>
      <c r="P8" s="74" t="s">
        <v>1</v>
      </c>
      <c r="Q8" s="74"/>
      <c r="R8" s="74" t="s">
        <v>16</v>
      </c>
      <c r="T8" s="44"/>
    </row>
    <row r="9" spans="1:21" s="43" customFormat="1" ht="77.25" customHeight="1" x14ac:dyDescent="0.2">
      <c r="A9" s="74"/>
      <c r="B9" s="73"/>
      <c r="C9" s="71"/>
      <c r="D9" s="73"/>
      <c r="E9" s="73"/>
      <c r="F9" s="73"/>
      <c r="G9" s="74"/>
      <c r="H9" s="74"/>
      <c r="I9" s="83"/>
      <c r="J9" s="74" t="s">
        <v>12</v>
      </c>
      <c r="K9" s="74"/>
      <c r="L9" s="74" t="s">
        <v>9</v>
      </c>
      <c r="M9" s="74" t="s">
        <v>13</v>
      </c>
      <c r="N9" s="74"/>
      <c r="O9" s="74" t="s">
        <v>11</v>
      </c>
      <c r="P9" s="82" t="s">
        <v>3</v>
      </c>
      <c r="Q9" s="82" t="s">
        <v>0</v>
      </c>
      <c r="R9" s="74"/>
    </row>
    <row r="10" spans="1:21" s="43" customFormat="1" ht="147.75" customHeight="1" x14ac:dyDescent="0.2">
      <c r="A10" s="74"/>
      <c r="B10" s="73"/>
      <c r="C10" s="72"/>
      <c r="D10" s="73"/>
      <c r="E10" s="73"/>
      <c r="F10" s="73"/>
      <c r="G10" s="74"/>
      <c r="H10" s="74"/>
      <c r="I10" s="83"/>
      <c r="J10" s="45" t="s">
        <v>4</v>
      </c>
      <c r="K10" s="42" t="s">
        <v>5</v>
      </c>
      <c r="L10" s="74"/>
      <c r="M10" s="42" t="s">
        <v>6</v>
      </c>
      <c r="N10" s="42" t="s">
        <v>7</v>
      </c>
      <c r="O10" s="74"/>
      <c r="P10" s="82"/>
      <c r="Q10" s="82"/>
      <c r="R10" s="74"/>
    </row>
    <row r="11" spans="1:21" s="49" customFormat="1" ht="118.5" customHeight="1" x14ac:dyDescent="0.2">
      <c r="A11" s="46">
        <v>1</v>
      </c>
      <c r="B11" s="53" t="s">
        <v>33</v>
      </c>
      <c r="C11" s="53" t="s">
        <v>34</v>
      </c>
      <c r="D11" s="53" t="s">
        <v>35</v>
      </c>
      <c r="E11" s="53" t="s">
        <v>36</v>
      </c>
      <c r="F11" s="54" t="s">
        <v>37</v>
      </c>
      <c r="G11" s="55">
        <v>140000</v>
      </c>
      <c r="H11" s="48"/>
      <c r="I11" s="59">
        <v>21085.5</v>
      </c>
      <c r="J11" s="60">
        <f>G11*2.87/100</f>
        <v>4018</v>
      </c>
      <c r="K11" s="61">
        <f>G11*7.1/100</f>
        <v>9940</v>
      </c>
      <c r="L11" s="62">
        <f>77410*1.1%</f>
        <v>851.5100000000001</v>
      </c>
      <c r="M11" s="62">
        <f>G11*3.04/100</f>
        <v>4256</v>
      </c>
      <c r="N11" s="61">
        <f>G11*7.09/100</f>
        <v>9926</v>
      </c>
      <c r="O11" s="63">
        <v>1715.46</v>
      </c>
      <c r="P11" s="64">
        <f>I11+J11+M11+O11</f>
        <v>31074.959999999999</v>
      </c>
      <c r="Q11" s="64">
        <f t="shared" ref="Q11:Q13" si="0">K11+L11+N11</f>
        <v>20717.510000000002</v>
      </c>
      <c r="R11" s="64">
        <f>G11-P11</f>
        <v>108925.04000000001</v>
      </c>
    </row>
    <row r="12" spans="1:21" s="49" customFormat="1" ht="122.25" customHeight="1" x14ac:dyDescent="0.2">
      <c r="A12" s="46">
        <f>+A11+1</f>
        <v>2</v>
      </c>
      <c r="B12" s="53" t="s">
        <v>38</v>
      </c>
      <c r="C12" s="53" t="s">
        <v>34</v>
      </c>
      <c r="D12" s="53" t="s">
        <v>35</v>
      </c>
      <c r="E12" s="53" t="s">
        <v>39</v>
      </c>
      <c r="F12" s="54" t="s">
        <v>37</v>
      </c>
      <c r="G12" s="55">
        <v>90000</v>
      </c>
      <c r="H12" s="48"/>
      <c r="I12" s="59">
        <v>9324.25</v>
      </c>
      <c r="J12" s="60">
        <f t="shared" ref="J12:J15" si="1">G12*2.87/100</f>
        <v>2583</v>
      </c>
      <c r="K12" s="61">
        <f t="shared" ref="K12:K15" si="2">G12*7.1/100</f>
        <v>6390</v>
      </c>
      <c r="L12" s="62">
        <f>77410*1.1%</f>
        <v>851.5100000000001</v>
      </c>
      <c r="M12" s="62">
        <f t="shared" ref="M12:M15" si="3">G12*3.04/100</f>
        <v>2736</v>
      </c>
      <c r="N12" s="61">
        <f t="shared" ref="N12:N15" si="4">G12*7.09/100</f>
        <v>6381</v>
      </c>
      <c r="O12" s="63">
        <v>1715.46</v>
      </c>
      <c r="P12" s="64">
        <f t="shared" ref="P12:P13" si="5">I12+J12+M12+O12</f>
        <v>16358.71</v>
      </c>
      <c r="Q12" s="64">
        <f t="shared" si="0"/>
        <v>13622.51</v>
      </c>
      <c r="R12" s="64">
        <f t="shared" ref="R12:R15" si="6">G12-P12</f>
        <v>73641.290000000008</v>
      </c>
    </row>
    <row r="13" spans="1:21" s="49" customFormat="1" ht="87" customHeight="1" x14ac:dyDescent="0.2">
      <c r="A13" s="46">
        <f t="shared" ref="A13:A15" si="7">+A12+1</f>
        <v>3</v>
      </c>
      <c r="B13" s="53" t="s">
        <v>40</v>
      </c>
      <c r="C13" s="53" t="s">
        <v>34</v>
      </c>
      <c r="D13" s="53" t="s">
        <v>35</v>
      </c>
      <c r="E13" s="53" t="s">
        <v>41</v>
      </c>
      <c r="F13" s="54" t="s">
        <v>37</v>
      </c>
      <c r="G13" s="55">
        <v>60000</v>
      </c>
      <c r="H13" s="48"/>
      <c r="I13" s="59">
        <v>3143.58</v>
      </c>
      <c r="J13" s="60">
        <f t="shared" si="1"/>
        <v>1722</v>
      </c>
      <c r="K13" s="61">
        <f t="shared" si="2"/>
        <v>4260</v>
      </c>
      <c r="L13" s="62">
        <f>+G13*1.1%</f>
        <v>660.00000000000011</v>
      </c>
      <c r="M13" s="62">
        <f t="shared" si="3"/>
        <v>1824</v>
      </c>
      <c r="N13" s="61">
        <f t="shared" si="4"/>
        <v>4254</v>
      </c>
      <c r="O13" s="63">
        <v>1715.46</v>
      </c>
      <c r="P13" s="64">
        <f t="shared" si="5"/>
        <v>8405.0400000000009</v>
      </c>
      <c r="Q13" s="64">
        <f t="shared" si="0"/>
        <v>9174</v>
      </c>
      <c r="R13" s="64">
        <f t="shared" si="6"/>
        <v>51594.96</v>
      </c>
    </row>
    <row r="14" spans="1:21" s="49" customFormat="1" ht="87" customHeight="1" x14ac:dyDescent="0.2">
      <c r="A14" s="46">
        <f t="shared" si="7"/>
        <v>4</v>
      </c>
      <c r="B14" s="53" t="s">
        <v>42</v>
      </c>
      <c r="C14" s="56" t="s">
        <v>34</v>
      </c>
      <c r="D14" s="56" t="s">
        <v>43</v>
      </c>
      <c r="E14" s="57" t="s">
        <v>44</v>
      </c>
      <c r="F14" s="58" t="s">
        <v>45</v>
      </c>
      <c r="G14" s="55">
        <v>60000</v>
      </c>
      <c r="H14" s="48"/>
      <c r="I14" s="59">
        <v>3143.58</v>
      </c>
      <c r="J14" s="60">
        <f t="shared" si="1"/>
        <v>1722</v>
      </c>
      <c r="K14" s="61">
        <f t="shared" si="2"/>
        <v>4260</v>
      </c>
      <c r="L14" s="62">
        <f t="shared" ref="L14:L15" si="8">+G14*1.1%</f>
        <v>660.00000000000011</v>
      </c>
      <c r="M14" s="62">
        <f t="shared" si="3"/>
        <v>1824</v>
      </c>
      <c r="N14" s="61">
        <f t="shared" si="4"/>
        <v>4254</v>
      </c>
      <c r="O14" s="63">
        <v>1715.46</v>
      </c>
      <c r="P14" s="65">
        <f>I14+J14+M14+O14</f>
        <v>8405.0400000000009</v>
      </c>
      <c r="Q14" s="66">
        <f>K14+L14+N14</f>
        <v>9174</v>
      </c>
      <c r="R14" s="64">
        <f t="shared" si="6"/>
        <v>51594.96</v>
      </c>
    </row>
    <row r="15" spans="1:21" s="49" customFormat="1" ht="125.25" customHeight="1" x14ac:dyDescent="0.2">
      <c r="A15" s="46">
        <f t="shared" si="7"/>
        <v>5</v>
      </c>
      <c r="B15" s="53" t="s">
        <v>46</v>
      </c>
      <c r="C15" s="53" t="s">
        <v>34</v>
      </c>
      <c r="D15" s="53" t="s">
        <v>35</v>
      </c>
      <c r="E15" s="53" t="s">
        <v>47</v>
      </c>
      <c r="F15" s="54" t="s">
        <v>37</v>
      </c>
      <c r="G15" s="55">
        <v>20000</v>
      </c>
      <c r="H15" s="48"/>
      <c r="I15" s="59">
        <v>0</v>
      </c>
      <c r="J15" s="60">
        <f t="shared" si="1"/>
        <v>574</v>
      </c>
      <c r="K15" s="61">
        <f t="shared" si="2"/>
        <v>1420</v>
      </c>
      <c r="L15" s="62">
        <f t="shared" si="8"/>
        <v>220.00000000000003</v>
      </c>
      <c r="M15" s="62">
        <f t="shared" si="3"/>
        <v>608</v>
      </c>
      <c r="N15" s="61">
        <f t="shared" si="4"/>
        <v>1418</v>
      </c>
      <c r="O15" s="63">
        <v>0</v>
      </c>
      <c r="P15" s="64">
        <f t="shared" ref="P15" si="9">I15+J15+M15+O15</f>
        <v>1182</v>
      </c>
      <c r="Q15" s="64">
        <f t="shared" ref="Q15" si="10">K15+L15+N15</f>
        <v>3058</v>
      </c>
      <c r="R15" s="64">
        <f t="shared" si="6"/>
        <v>18818</v>
      </c>
    </row>
    <row r="16" spans="1:21" s="49" customFormat="1" ht="90.75" customHeight="1" x14ac:dyDescent="0.2">
      <c r="A16" s="79" t="s">
        <v>21</v>
      </c>
      <c r="B16" s="79"/>
      <c r="C16" s="79"/>
      <c r="D16" s="79"/>
      <c r="E16" s="79"/>
      <c r="F16" s="47"/>
      <c r="G16" s="50">
        <f>SUM(G11:G15)</f>
        <v>370000</v>
      </c>
      <c r="H16" s="50">
        <f>SUM(H11:H15)</f>
        <v>0</v>
      </c>
      <c r="I16" s="50">
        <f>SUM(I11:I15)</f>
        <v>36696.910000000003</v>
      </c>
      <c r="J16" s="50">
        <f t="shared" ref="J16:R16" si="11">SUM(J11:J15)</f>
        <v>10619</v>
      </c>
      <c r="K16" s="50">
        <f t="shared" si="11"/>
        <v>26270</v>
      </c>
      <c r="L16" s="50">
        <f t="shared" si="11"/>
        <v>3243.0200000000004</v>
      </c>
      <c r="M16" s="50">
        <f t="shared" si="11"/>
        <v>11248</v>
      </c>
      <c r="N16" s="50">
        <f t="shared" si="11"/>
        <v>26233</v>
      </c>
      <c r="O16" s="50">
        <f t="shared" si="11"/>
        <v>6861.84</v>
      </c>
      <c r="P16" s="50">
        <f t="shared" si="11"/>
        <v>65425.75</v>
      </c>
      <c r="Q16" s="50">
        <f t="shared" si="11"/>
        <v>55746.020000000004</v>
      </c>
      <c r="R16" s="50">
        <f t="shared" si="11"/>
        <v>304574.25</v>
      </c>
    </row>
    <row r="17" spans="1:18" s="49" customFormat="1" ht="70.5" customHeight="1" x14ac:dyDescent="0.2">
      <c r="A17" s="78" t="s">
        <v>20</v>
      </c>
      <c r="B17" s="78"/>
      <c r="C17" s="78"/>
      <c r="D17" s="78"/>
      <c r="E17" s="78"/>
      <c r="F17" s="51"/>
      <c r="G17" s="52">
        <f>SUM(G16)</f>
        <v>370000</v>
      </c>
      <c r="H17" s="52">
        <f>SUM(H16)</f>
        <v>0</v>
      </c>
      <c r="I17" s="52">
        <f t="shared" ref="I17:R17" si="12">SUM(I16)</f>
        <v>36696.910000000003</v>
      </c>
      <c r="J17" s="52">
        <f t="shared" si="12"/>
        <v>10619</v>
      </c>
      <c r="K17" s="52">
        <f t="shared" si="12"/>
        <v>26270</v>
      </c>
      <c r="L17" s="52">
        <f t="shared" si="12"/>
        <v>3243.0200000000004</v>
      </c>
      <c r="M17" s="52">
        <f t="shared" si="12"/>
        <v>11248</v>
      </c>
      <c r="N17" s="52">
        <f t="shared" si="12"/>
        <v>26233</v>
      </c>
      <c r="O17" s="52">
        <f t="shared" si="12"/>
        <v>6861.84</v>
      </c>
      <c r="P17" s="52">
        <f t="shared" si="12"/>
        <v>65425.75</v>
      </c>
      <c r="Q17" s="52">
        <f t="shared" si="12"/>
        <v>55746.020000000004</v>
      </c>
      <c r="R17" s="52">
        <f t="shared" si="12"/>
        <v>304574.25</v>
      </c>
    </row>
    <row r="18" spans="1:18" s="1" customFormat="1" ht="24" customHeight="1" x14ac:dyDescent="0.2">
      <c r="A18" s="19"/>
      <c r="B18" s="19"/>
      <c r="C18" s="19"/>
      <c r="D18" s="19"/>
      <c r="E18" s="19"/>
      <c r="F18" s="20"/>
      <c r="G18" s="21"/>
      <c r="H18" s="21"/>
      <c r="I18" s="22"/>
      <c r="J18" s="23"/>
      <c r="K18" s="21"/>
      <c r="L18" s="24"/>
      <c r="M18" s="21"/>
      <c r="N18" s="21"/>
      <c r="O18" s="21"/>
      <c r="P18" s="21"/>
      <c r="Q18" s="25"/>
      <c r="R18" s="21"/>
    </row>
    <row r="19" spans="1:18" s="1" customFormat="1" ht="31.5" customHeight="1" x14ac:dyDescent="0.2">
      <c r="A19" s="26"/>
      <c r="B19" s="27"/>
      <c r="C19" s="27"/>
      <c r="D19" s="27"/>
      <c r="E19" s="26"/>
      <c r="F19" s="26"/>
      <c r="G19" s="26"/>
      <c r="H19" s="26"/>
      <c r="I19" s="21"/>
      <c r="J19" s="19" t="s">
        <v>32</v>
      </c>
      <c r="K19" s="27"/>
      <c r="L19" s="21"/>
      <c r="M19" s="21"/>
      <c r="N19" s="21"/>
      <c r="O19" s="21"/>
      <c r="P19" s="21"/>
      <c r="Q19" s="21"/>
      <c r="R19" s="21"/>
    </row>
    <row r="20" spans="1:18" s="1" customFormat="1" ht="75" customHeight="1" x14ac:dyDescent="0.2">
      <c r="A20" s="26"/>
      <c r="B20" s="27"/>
      <c r="C20" s="27"/>
      <c r="D20" s="27"/>
      <c r="E20" s="26"/>
      <c r="F20" s="26"/>
      <c r="G20" s="26"/>
      <c r="H20" s="26"/>
      <c r="I20" s="21"/>
      <c r="J20" s="28" t="s">
        <v>30</v>
      </c>
      <c r="K20" s="27"/>
      <c r="L20" s="21"/>
      <c r="M20" s="21"/>
      <c r="N20" s="21"/>
      <c r="O20" s="21"/>
      <c r="P20" s="21"/>
      <c r="Q20" s="21"/>
      <c r="R20" s="21"/>
    </row>
    <row r="21" spans="1:18" s="1" customFormat="1" ht="24" customHeight="1" x14ac:dyDescent="0.2">
      <c r="A21" s="19" t="s">
        <v>2</v>
      </c>
      <c r="B21" s="27"/>
      <c r="C21" s="27"/>
      <c r="D21" s="27"/>
      <c r="E21" s="26"/>
      <c r="F21" s="26"/>
      <c r="G21" s="26"/>
      <c r="H21" s="26"/>
      <c r="I21" s="21"/>
      <c r="J21" s="29" t="s">
        <v>31</v>
      </c>
      <c r="K21" s="27"/>
      <c r="L21" s="21"/>
      <c r="M21" s="21"/>
      <c r="N21" s="21"/>
      <c r="O21" s="21"/>
      <c r="P21" s="21"/>
      <c r="Q21" s="21"/>
      <c r="R21" s="21"/>
    </row>
    <row r="22" spans="1:18" s="1" customFormat="1" ht="48.75" customHeight="1" x14ac:dyDescent="0.2">
      <c r="A22" s="26" t="s">
        <v>23</v>
      </c>
      <c r="B22" s="27"/>
      <c r="C22" s="27"/>
      <c r="D22" s="27"/>
      <c r="E22" s="26"/>
      <c r="F22" s="26"/>
      <c r="G22" s="26"/>
      <c r="H22" s="26"/>
      <c r="I22" s="21"/>
      <c r="J22" s="26"/>
      <c r="K22" s="27"/>
      <c r="L22" s="21"/>
      <c r="M22" s="21"/>
      <c r="N22" s="21"/>
      <c r="O22" s="21"/>
      <c r="P22" s="21"/>
      <c r="Q22" s="21"/>
      <c r="R22" s="21"/>
    </row>
    <row r="23" spans="1:18" s="1" customFormat="1" ht="39" customHeight="1" x14ac:dyDescent="0.2">
      <c r="A23" s="26" t="s">
        <v>27</v>
      </c>
      <c r="B23" s="27"/>
      <c r="C23" s="27"/>
      <c r="D23" s="27"/>
      <c r="E23" s="26"/>
      <c r="F23" s="26"/>
      <c r="G23" s="26"/>
      <c r="H23" s="26"/>
      <c r="I23" s="30"/>
      <c r="J23" s="31"/>
      <c r="K23" s="32"/>
      <c r="L23" s="32"/>
      <c r="M23" s="33"/>
      <c r="N23" s="34"/>
      <c r="O23" s="35"/>
      <c r="P23" s="36"/>
      <c r="Q23" s="37"/>
      <c r="R23" s="36"/>
    </row>
    <row r="24" spans="1:18" s="1" customFormat="1" ht="42.75" customHeight="1" x14ac:dyDescent="0.2">
      <c r="A24" s="26" t="s">
        <v>28</v>
      </c>
      <c r="B24" s="27"/>
      <c r="C24" s="27"/>
      <c r="D24" s="27"/>
      <c r="E24" s="26"/>
      <c r="F24" s="26"/>
      <c r="G24" s="26"/>
      <c r="H24" s="26"/>
      <c r="I24" s="30"/>
      <c r="J24" s="38"/>
      <c r="K24" s="39"/>
      <c r="L24" s="32"/>
      <c r="M24" s="32"/>
      <c r="N24" s="36"/>
      <c r="O24" s="36"/>
      <c r="P24" s="40"/>
      <c r="Q24" s="36"/>
      <c r="R24" s="36"/>
    </row>
    <row r="25" spans="1:18" s="1" customFormat="1" ht="54.75" customHeight="1" x14ac:dyDescent="0.2">
      <c r="A25" s="26" t="s">
        <v>48</v>
      </c>
      <c r="B25" s="27"/>
      <c r="C25" s="27"/>
      <c r="D25" s="27"/>
      <c r="E25" s="26"/>
      <c r="F25" s="27"/>
      <c r="G25" s="27"/>
      <c r="H25" s="27"/>
      <c r="I25" s="41"/>
      <c r="J25" s="29"/>
      <c r="K25" s="24"/>
      <c r="L25" s="26"/>
      <c r="M25" s="24"/>
      <c r="N25" s="24"/>
      <c r="O25" s="24"/>
      <c r="P25" s="24"/>
      <c r="Q25" s="24"/>
      <c r="R25" s="24"/>
    </row>
    <row r="26" spans="1:18" s="1" customFormat="1" ht="24" customHeigh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18"/>
      <c r="N26" s="18"/>
      <c r="O26" s="18"/>
      <c r="P26" s="18"/>
      <c r="Q26" s="18"/>
      <c r="R26" s="18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1" customFormat="1" ht="24" customHeigh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s="1" customFormat="1" ht="24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s="1" customFormat="1" ht="24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s="1" customFormat="1" ht="24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s="1" customFormat="1" ht="15.75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  <mergeCell ref="A34:R34"/>
    <mergeCell ref="A30:R30"/>
    <mergeCell ref="A32:R32"/>
    <mergeCell ref="A31:R31"/>
    <mergeCell ref="A26:L26"/>
    <mergeCell ref="A33:R33"/>
    <mergeCell ref="A29:R29"/>
    <mergeCell ref="A7:R7"/>
    <mergeCell ref="A4:R4"/>
    <mergeCell ref="A5:R5"/>
    <mergeCell ref="C8:C10"/>
    <mergeCell ref="D8:D10"/>
    <mergeCell ref="E8:E10"/>
    <mergeCell ref="F8:F10"/>
    <mergeCell ref="H8:H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2024-02-12T13:01:51Z</cp:lastPrinted>
  <dcterms:created xsi:type="dcterms:W3CDTF">2006-07-11T17:39:34Z</dcterms:created>
  <dcterms:modified xsi:type="dcterms:W3CDTF">2024-06-12T12:40:03Z</dcterms:modified>
</cp:coreProperties>
</file>