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0DDF51B9-031F-45F5-91EF-16F3E4CF52B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<sst xmlns="http://schemas.openxmlformats.org/spreadsheetml/2006/main" count="54" uniqueCount="45">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</sst>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2294119</xdr:colOff>
      <xdr:row>1</xdr:row>
      <xdr:rowOff>23812</xdr:rowOff>
    </xdr:from>
    <xdr:to>
      <xdr:col>16</xdr:col>
      <xdr:colOff>3024188</xdr:colOff>
      <xdr:row>6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6FDDE-2B4B-4E72-AC0E-97A8EC1E3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12619" y="214312"/>
          <a:ext cx="3158944" cy="2905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D8" sqref="D8:D10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7"/>
      <c r="S4" s="17"/>
      <c r="T4" s="17"/>
    </row>
    <row r="5" spans="1:20" s="1" customFormat="1" ht="74.25" customHeight="1" x14ac:dyDescent="0.2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80.25" customHeight="1" x14ac:dyDescent="0.2">
      <c r="A8" s="71" t="s">
        <v>17</v>
      </c>
      <c r="B8" s="64" t="s">
        <v>14</v>
      </c>
      <c r="C8" s="61" t="s">
        <v>35</v>
      </c>
      <c r="D8" s="64" t="s">
        <v>19</v>
      </c>
      <c r="E8" s="64" t="s">
        <v>28</v>
      </c>
      <c r="F8" s="64" t="s">
        <v>18</v>
      </c>
      <c r="G8" s="71" t="s">
        <v>15</v>
      </c>
      <c r="H8" s="74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64"/>
      <c r="C9" s="62"/>
      <c r="D9" s="64"/>
      <c r="E9" s="64"/>
      <c r="F9" s="64"/>
      <c r="G9" s="71"/>
      <c r="H9" s="74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64"/>
      <c r="C10" s="63"/>
      <c r="D10" s="64"/>
      <c r="E10" s="64"/>
      <c r="F10" s="64"/>
      <c r="G10" s="71"/>
      <c r="H10" s="74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17843.11</v>
      </c>
      <c r="I11" s="53">
        <f t="shared" ref="I11" si="0">G11*2.87/100</f>
        <v>3616.2</v>
      </c>
      <c r="J11" s="54">
        <f t="shared" ref="J11" si="1">G11*7.1/100</f>
        <v>8946</v>
      </c>
      <c r="K11" s="55">
        <f>65050*1.1%</f>
        <v>715.55000000000007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1512.45</v>
      </c>
      <c r="O11" s="57">
        <f>H11+I11+L11+N11</f>
        <v>26802.160000000003</v>
      </c>
      <c r="P11" s="57">
        <f t="shared" ref="P11:P13" si="4">J11+K11+M11</f>
        <v>18594.949999999997</v>
      </c>
      <c r="Q11" s="57">
        <f>G11-O11</f>
        <v>99197.84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6006.89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65050*1.1%</f>
        <v>715.55000000000007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1512.45</v>
      </c>
      <c r="O12" s="57">
        <f t="shared" ref="O12:O13" si="9">H12+I12+L12+N12</f>
        <v>11951.84</v>
      </c>
      <c r="P12" s="57">
        <f t="shared" si="4"/>
        <v>11358.05</v>
      </c>
      <c r="Q12" s="57">
        <f>G12-O12</f>
        <v>63048.160000000003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1627.13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1512.45</v>
      </c>
      <c r="O13" s="57">
        <f t="shared" si="9"/>
        <v>6094.58</v>
      </c>
      <c r="P13" s="57">
        <f t="shared" si="4"/>
        <v>7645</v>
      </c>
      <c r="Q13" s="57">
        <f>G13-O13</f>
        <v>43905.42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69" t="s">
        <v>27</v>
      </c>
      <c r="B15" s="69"/>
      <c r="C15" s="69"/>
      <c r="D15" s="69"/>
      <c r="E15" s="69"/>
      <c r="F15" s="23"/>
      <c r="G15" s="24">
        <f>SUM(G11:G14)</f>
        <v>266750</v>
      </c>
      <c r="H15" s="24">
        <f>SUM(H11:H14)</f>
        <v>25477.13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2154.3500000000004</v>
      </c>
      <c r="L15" s="24">
        <f t="shared" si="16"/>
        <v>8109.2</v>
      </c>
      <c r="M15" s="24">
        <f t="shared" si="16"/>
        <v>18912.575000000001</v>
      </c>
      <c r="N15" s="24">
        <f t="shared" si="16"/>
        <v>4537.3500000000004</v>
      </c>
      <c r="O15" s="24">
        <f t="shared" si="16"/>
        <v>45779.404999999999</v>
      </c>
      <c r="P15" s="24">
        <f t="shared" si="16"/>
        <v>40006.175000000003</v>
      </c>
      <c r="Q15" s="24">
        <f t="shared" si="16"/>
        <v>220970.59499999997</v>
      </c>
    </row>
    <row r="16" spans="1:20" s="1" customFormat="1" ht="70.5" customHeight="1" x14ac:dyDescent="0.2">
      <c r="A16" s="68" t="s">
        <v>20</v>
      </c>
      <c r="B16" s="68"/>
      <c r="C16" s="68"/>
      <c r="D16" s="68"/>
      <c r="E16" s="68"/>
      <c r="F16" s="20"/>
      <c r="G16" s="25">
        <f>SUM(G15)</f>
        <v>266750</v>
      </c>
      <c r="H16" s="25">
        <f t="shared" ref="H16:Q16" si="17">SUM(H15)</f>
        <v>25477.13</v>
      </c>
      <c r="I16" s="25">
        <f t="shared" si="17"/>
        <v>7655.7249999999995</v>
      </c>
      <c r="J16" s="25">
        <f t="shared" si="17"/>
        <v>18939.25</v>
      </c>
      <c r="K16" s="25">
        <f t="shared" si="17"/>
        <v>2154.3500000000004</v>
      </c>
      <c r="L16" s="25">
        <f t="shared" si="17"/>
        <v>8109.2</v>
      </c>
      <c r="M16" s="25">
        <f t="shared" si="17"/>
        <v>18912.575000000001</v>
      </c>
      <c r="N16" s="25">
        <f t="shared" si="17"/>
        <v>4537.3500000000004</v>
      </c>
      <c r="O16" s="25">
        <f t="shared" si="17"/>
        <v>45779.404999999999</v>
      </c>
      <c r="P16" s="25">
        <f t="shared" si="17"/>
        <v>40006.175000000003</v>
      </c>
      <c r="Q16" s="25">
        <f t="shared" si="17"/>
        <v>220970.59499999997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1" customFormat="1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" customFormat="1" ht="24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" customFormat="1" ht="24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1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" customFormat="1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2021-08-31T16:53:24Z</cp:lastPrinted>
  <dcterms:created xsi:type="dcterms:W3CDTF">2006-07-11T17:39:34Z</dcterms:created>
  <dcterms:modified xsi:type="dcterms:W3CDTF">2023-03-17T16:02:03Z</dcterms:modified>
</cp:coreProperties>
</file>