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8_{E378BCAC-6C51-4336-8DE4-35DA0D276A5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<sst xmlns="http://schemas.openxmlformats.org/spreadsheetml/2006/main" count="54" uniqueCount="45">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</sst>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2190750</xdr:colOff>
      <xdr:row>3</xdr:row>
      <xdr:rowOff>-1</xdr:rowOff>
    </xdr:from>
    <xdr:to>
      <xdr:col>16</xdr:col>
      <xdr:colOff>2798812</xdr:colOff>
      <xdr:row>5</xdr:row>
      <xdr:rowOff>71437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0" y="1023937"/>
          <a:ext cx="3036937" cy="192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zoomScale="40" zoomScaleNormal="40" zoomScaleSheetLayoutView="40" zoomScalePageLayoutView="10" workbookViewId="0">
      <selection activeCell="H14" sqref="H14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7"/>
      <c r="S4" s="17"/>
      <c r="T4" s="17"/>
    </row>
    <row r="5" spans="1:20" s="1" customFormat="1" ht="74.25" customHeight="1" x14ac:dyDescent="0.2">
      <c r="A5" s="60" t="s">
        <v>38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18"/>
      <c r="S5" s="18"/>
      <c r="T5" s="18"/>
    </row>
    <row r="6" spans="1:20" s="16" customFormat="1" ht="10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20" s="1" customFormat="1" ht="45" customHeight="1" x14ac:dyDescent="0.2">
      <c r="A7" s="58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0" ht="80.25" customHeight="1" x14ac:dyDescent="0.2">
      <c r="A8" s="71" t="s">
        <v>17</v>
      </c>
      <c r="B8" s="64" t="s">
        <v>14</v>
      </c>
      <c r="C8" s="61" t="s">
        <v>35</v>
      </c>
      <c r="D8" s="64" t="s">
        <v>19</v>
      </c>
      <c r="E8" s="64" t="s">
        <v>28</v>
      </c>
      <c r="F8" s="64" t="s">
        <v>18</v>
      </c>
      <c r="G8" s="71" t="s">
        <v>15</v>
      </c>
      <c r="H8" s="74" t="s">
        <v>10</v>
      </c>
      <c r="I8" s="72" t="s">
        <v>8</v>
      </c>
      <c r="J8" s="72"/>
      <c r="K8" s="72"/>
      <c r="L8" s="72"/>
      <c r="M8" s="72"/>
      <c r="N8" s="72"/>
      <c r="O8" s="71" t="s">
        <v>1</v>
      </c>
      <c r="P8" s="71"/>
      <c r="Q8" s="71" t="s">
        <v>16</v>
      </c>
      <c r="S8" s="15"/>
    </row>
    <row r="9" spans="1:20" ht="77.25" customHeight="1" x14ac:dyDescent="0.2">
      <c r="A9" s="71"/>
      <c r="B9" s="64"/>
      <c r="C9" s="62"/>
      <c r="D9" s="64"/>
      <c r="E9" s="64"/>
      <c r="F9" s="64"/>
      <c r="G9" s="71"/>
      <c r="H9" s="74"/>
      <c r="I9" s="71" t="s">
        <v>12</v>
      </c>
      <c r="J9" s="71"/>
      <c r="K9" s="71" t="s">
        <v>9</v>
      </c>
      <c r="L9" s="71" t="s">
        <v>13</v>
      </c>
      <c r="M9" s="71"/>
      <c r="N9" s="71" t="s">
        <v>11</v>
      </c>
      <c r="O9" s="73" t="s">
        <v>3</v>
      </c>
      <c r="P9" s="73" t="s">
        <v>0</v>
      </c>
      <c r="Q9" s="71"/>
    </row>
    <row r="10" spans="1:20" ht="147.75" customHeight="1" x14ac:dyDescent="0.2">
      <c r="A10" s="71"/>
      <c r="B10" s="64"/>
      <c r="C10" s="63"/>
      <c r="D10" s="64"/>
      <c r="E10" s="64"/>
      <c r="F10" s="64"/>
      <c r="G10" s="71"/>
      <c r="H10" s="74"/>
      <c r="I10" s="49" t="s">
        <v>4</v>
      </c>
      <c r="J10" s="50" t="s">
        <v>5</v>
      </c>
      <c r="K10" s="71"/>
      <c r="L10" s="50" t="s">
        <v>6</v>
      </c>
      <c r="M10" s="50" t="s">
        <v>7</v>
      </c>
      <c r="N10" s="71"/>
      <c r="O10" s="73"/>
      <c r="P10" s="73"/>
      <c r="Q10" s="7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17826.86</v>
      </c>
      <c r="I11" s="53">
        <f t="shared" ref="I11" si="0">G11*2.87/100</f>
        <v>3616.2</v>
      </c>
      <c r="J11" s="54">
        <f t="shared" ref="J11" si="1">G11*7.1/100</f>
        <v>8946</v>
      </c>
      <c r="K11" s="55">
        <f>74808*1.1%</f>
        <v>822.88800000000003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1577.45</v>
      </c>
      <c r="O11" s="57">
        <f>H11+I11+L11+N11</f>
        <v>26850.910000000003</v>
      </c>
      <c r="P11" s="57">
        <f t="shared" ref="P11:P13" si="4">J11+K11+M11</f>
        <v>18702.288</v>
      </c>
      <c r="Q11" s="57">
        <f>G11-O11</f>
        <v>99149.09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5993.89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74808*1.1%</f>
        <v>822.88800000000003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1577.45</v>
      </c>
      <c r="O12" s="57">
        <f t="shared" ref="O12:O13" si="9">H12+I12+L12+N12</f>
        <v>12003.84</v>
      </c>
      <c r="P12" s="57">
        <f t="shared" si="4"/>
        <v>11465.387999999999</v>
      </c>
      <c r="Q12" s="57">
        <f>G12-O12</f>
        <v>62996.160000000003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0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1577.45</v>
      </c>
      <c r="O13" s="57">
        <f t="shared" si="9"/>
        <v>4532.45</v>
      </c>
      <c r="P13" s="57">
        <f t="shared" si="4"/>
        <v>7645</v>
      </c>
      <c r="Q13" s="57">
        <f>G13-O13</f>
        <v>45467.55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69" t="s">
        <v>27</v>
      </c>
      <c r="B15" s="69"/>
      <c r="C15" s="69"/>
      <c r="D15" s="69"/>
      <c r="E15" s="69"/>
      <c r="F15" s="23"/>
      <c r="G15" s="24">
        <f>SUM(G11:G14)</f>
        <v>266750</v>
      </c>
      <c r="H15" s="24">
        <f>SUM(H11:H14)</f>
        <v>23820.75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2369.0259999999998</v>
      </c>
      <c r="L15" s="24">
        <f t="shared" si="16"/>
        <v>8109.2</v>
      </c>
      <c r="M15" s="24">
        <f t="shared" si="16"/>
        <v>18912.575000000001</v>
      </c>
      <c r="N15" s="24">
        <f t="shared" si="16"/>
        <v>4732.3500000000004</v>
      </c>
      <c r="O15" s="24">
        <f t="shared" si="16"/>
        <v>44318.024999999994</v>
      </c>
      <c r="P15" s="24">
        <f t="shared" si="16"/>
        <v>40220.851000000002</v>
      </c>
      <c r="Q15" s="24">
        <f t="shared" si="16"/>
        <v>222431.97499999998</v>
      </c>
    </row>
    <row r="16" spans="1:20" s="1" customFormat="1" ht="70.5" customHeight="1" x14ac:dyDescent="0.2">
      <c r="A16" s="68" t="s">
        <v>20</v>
      </c>
      <c r="B16" s="68"/>
      <c r="C16" s="68"/>
      <c r="D16" s="68"/>
      <c r="E16" s="68"/>
      <c r="F16" s="20"/>
      <c r="G16" s="25">
        <f>SUM(G15)</f>
        <v>266750</v>
      </c>
      <c r="H16" s="25">
        <f t="shared" ref="H16:Q16" si="17">SUM(H15)</f>
        <v>23820.75</v>
      </c>
      <c r="I16" s="25">
        <f t="shared" si="17"/>
        <v>7655.7249999999995</v>
      </c>
      <c r="J16" s="25">
        <f t="shared" si="17"/>
        <v>18939.25</v>
      </c>
      <c r="K16" s="25">
        <f t="shared" si="17"/>
        <v>2369.0259999999998</v>
      </c>
      <c r="L16" s="25">
        <f t="shared" si="17"/>
        <v>8109.2</v>
      </c>
      <c r="M16" s="25">
        <f t="shared" si="17"/>
        <v>18912.575000000001</v>
      </c>
      <c r="N16" s="25">
        <f t="shared" si="17"/>
        <v>4732.3500000000004</v>
      </c>
      <c r="O16" s="25">
        <f t="shared" si="17"/>
        <v>44318.024999999994</v>
      </c>
      <c r="P16" s="25">
        <f t="shared" si="17"/>
        <v>40220.851000000002</v>
      </c>
      <c r="Q16" s="25">
        <f t="shared" si="17"/>
        <v>222431.97499999998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43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s="1" customFormat="1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s="1" customFormat="1" ht="24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s="1" customFormat="1" ht="24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s="1" customFormat="1" ht="24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1" customFormat="1" ht="15.75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2023-07-04T19:06:47Z</dcterms:modified>
</cp:coreProperties>
</file>