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Julio\"/>
    </mc:Choice>
  </mc:AlternateContent>
  <xr:revisionPtr revIDLastSave="0" documentId="13_ncr:1_{FD21564B-3CF9-4968-8C6B-ACE9EEF44DC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O14" i="1"/>
  <c r="Q14" i="1" s="1"/>
  <c r="P14" i="1"/>
  <c r="K12" i="1" l="1"/>
  <c r="K11" i="1"/>
  <c r="K15" i="1"/>
  <c r="K13" i="1"/>
  <c r="H16" i="1" l="1"/>
  <c r="N16" i="1"/>
  <c r="K16" i="1"/>
  <c r="M15" i="1"/>
  <c r="L15" i="1"/>
  <c r="J15" i="1"/>
  <c r="I15" i="1"/>
  <c r="O15" i="1" s="1"/>
  <c r="Q15" i="1" s="1"/>
  <c r="G16" i="1"/>
  <c r="P15" i="1" l="1"/>
  <c r="G17" i="1"/>
  <c r="H17" i="1" l="1"/>
  <c r="N17" i="1"/>
  <c r="K17" i="1" l="1"/>
  <c r="L12" i="1"/>
  <c r="M12" i="1"/>
  <c r="L13" i="1"/>
  <c r="M13" i="1"/>
  <c r="M11" i="1"/>
  <c r="L11" i="1"/>
  <c r="I12" i="1"/>
  <c r="J12" i="1"/>
  <c r="I13" i="1"/>
  <c r="J13" i="1"/>
  <c r="J11" i="1"/>
  <c r="I11" i="1"/>
  <c r="L16" i="1" l="1"/>
  <c r="L17" i="1" s="1"/>
  <c r="I16" i="1"/>
  <c r="I17" i="1" s="1"/>
  <c r="J16" i="1"/>
  <c r="M16" i="1"/>
  <c r="M17" i="1" s="1"/>
  <c r="O12" i="1"/>
  <c r="O13" i="1"/>
  <c r="O11" i="1"/>
  <c r="J17" i="1"/>
  <c r="P13" i="1"/>
  <c r="P12" i="1"/>
  <c r="P11" i="1"/>
  <c r="Q11" i="1" l="1"/>
  <c r="O16" i="1"/>
  <c r="P16" i="1"/>
  <c r="P17" i="1" s="1"/>
  <c r="Q13" i="1"/>
  <c r="Q12" i="1"/>
  <c r="Q16" i="1" l="1"/>
  <c r="Q17" i="1" s="1"/>
  <c r="O17" i="1"/>
</calcChain>
</file>

<file path=xl/sharedStrings.xml><?xml version="1.0" encoding="utf-8"?>
<sst xmlns="http://schemas.openxmlformats.org/spreadsheetml/2006/main" count="59" uniqueCount="49">
  <si>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</si>
  <si>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</si>
  <si>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</si>
  <si>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</si>
  <si>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</si>
  <si>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</si>
  <si>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</si>
  <si>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</si>
  <si>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</si>
  <si>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</si>
  <si>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</si>
  <si>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</si>
  <si>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</si>
  <si>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</si>
  <si>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</si>
  <si>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</si>
  <si>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</si>
  <si>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</si>
  <si>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</si>
  <si>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</si>
  <si>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</si>
  <si>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</si>
  <si>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</si>
  <si>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</si>
  <si>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</si>
  <si>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</si>
  <si>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</si>
  <si>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</si>
  <si>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</si>
  <si>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</si>
  <si>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</si>
  <si>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</si>
  <si>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</si>
  <si>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</si>
  <si>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</si>
  <si>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</si>
  <si>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</si>
  <si>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</si>
  <si>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</si>
  <si>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</si>
  <si>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</si>
  <si>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</si>
  <si>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</si>
  <si>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</si>
  <si>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Carrera Administrativa</t>
  </si>
  <si>
    <t>GESTOR DE TRAMITES Y SERVICIOS</t>
  </si>
  <si>
    <t>OFICINA DE SANTIAGO</t>
  </si>
  <si>
    <t>MARVIS ROCIO ROMERO GUZMAN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</si>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</sst>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  <font>
      <sz val="26"/>
      <name val="Calibri Light"/>
      <family val="2"/>
    </font>
    <font>
      <sz val="2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23" fillId="2" borderId="13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165" fontId="23" fillId="2" borderId="3" xfId="0" applyNumberFormat="1" applyFont="1" applyFill="1" applyBorder="1" applyAlignment="1">
      <alignment horizontal="right" vertical="top" wrapText="1" readingOrder="1"/>
    </xf>
    <xf numFmtId="165" fontId="24" fillId="2" borderId="3" xfId="0" applyNumberFormat="1" applyFont="1" applyFill="1" applyBorder="1" applyAlignment="1">
      <alignment horizontal="right" vertical="top" wrapText="1"/>
    </xf>
    <xf numFmtId="164" fontId="23" fillId="2" borderId="3" xfId="0" applyNumberFormat="1" applyFont="1" applyFill="1" applyBorder="1" applyAlignment="1">
      <alignment horizontal="right"/>
    </xf>
    <xf numFmtId="164" fontId="23" fillId="2" borderId="2" xfId="0" applyNumberFormat="1" applyFont="1" applyFill="1" applyBorder="1" applyAlignment="1">
      <alignment horizontal="right"/>
    </xf>
    <xf numFmtId="164" fontId="24" fillId="2" borderId="3" xfId="4" applyFont="1" applyFill="1" applyBorder="1" applyAlignment="1">
      <alignment horizontal="right" vertical="top" wrapText="1"/>
    </xf>
    <xf numFmtId="164" fontId="23" fillId="2" borderId="3" xfId="4" applyFont="1" applyFill="1" applyBorder="1" applyAlignment="1">
      <alignment horizontal="right"/>
    </xf>
    <xf numFmtId="0" fontId="24" fillId="2" borderId="3" xfId="0" applyFont="1" applyFill="1" applyBorder="1" applyAlignment="1">
      <alignment horizontal="center" vertical="top" wrapText="1" readingOrder="1"/>
    </xf>
    <xf numFmtId="0" fontId="24" fillId="2" borderId="3" xfId="0" applyFont="1" applyFill="1" applyBorder="1" applyAlignment="1">
      <alignment vertical="top" wrapText="1" readingOrder="1"/>
    </xf>
    <xf numFmtId="0" fontId="24" fillId="2" borderId="2" xfId="0" applyFont="1" applyFill="1" applyBorder="1" applyAlignment="1">
      <alignment vertical="top" wrapText="1" readingOrder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2190750</xdr:colOff>
      <xdr:row>3</xdr:row>
      <xdr:rowOff>-1</xdr:rowOff>
    </xdr:from>
    <xdr:to>
      <xdr:col>16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5"/>
  <sheetViews>
    <sheetView tabSelected="1" view="pageBreakPreview" topLeftCell="A8" zoomScale="40" zoomScaleNormal="40" zoomScaleSheetLayoutView="40" zoomScalePageLayoutView="10" workbookViewId="0">
      <selection activeCell="K15" sqref="K15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17"/>
      <c r="S4" s="17"/>
      <c r="T4" s="17"/>
    </row>
    <row r="5" spans="1:20" s="1" customFormat="1" ht="74.25" customHeight="1" x14ac:dyDescent="0.2">
      <c r="A5" s="72" t="s">
        <v>38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8"/>
      <c r="S5" s="18"/>
      <c r="T5" s="18"/>
    </row>
    <row r="6" spans="1:20" s="16" customFormat="1" ht="10.5" customHeight="1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20" s="1" customFormat="1" ht="45" customHeight="1" x14ac:dyDescent="0.2">
      <c r="A7" s="70" t="s">
        <v>48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20" ht="80.25" customHeight="1" x14ac:dyDescent="0.2">
      <c r="A8" s="83" t="s">
        <v>17</v>
      </c>
      <c r="B8" s="76" t="s">
        <v>14</v>
      </c>
      <c r="C8" s="73" t="s">
        <v>35</v>
      </c>
      <c r="D8" s="76" t="s">
        <v>19</v>
      </c>
      <c r="E8" s="76" t="s">
        <v>28</v>
      </c>
      <c r="F8" s="76" t="s">
        <v>18</v>
      </c>
      <c r="G8" s="83" t="s">
        <v>15</v>
      </c>
      <c r="H8" s="86" t="s">
        <v>10</v>
      </c>
      <c r="I8" s="84" t="s">
        <v>8</v>
      </c>
      <c r="J8" s="84"/>
      <c r="K8" s="84"/>
      <c r="L8" s="84"/>
      <c r="M8" s="84"/>
      <c r="N8" s="84"/>
      <c r="O8" s="83" t="s">
        <v>1</v>
      </c>
      <c r="P8" s="83"/>
      <c r="Q8" s="83" t="s">
        <v>16</v>
      </c>
      <c r="S8" s="15"/>
    </row>
    <row r="9" spans="1:20" ht="77.25" customHeight="1" x14ac:dyDescent="0.2">
      <c r="A9" s="83"/>
      <c r="B9" s="76"/>
      <c r="C9" s="74"/>
      <c r="D9" s="76"/>
      <c r="E9" s="76"/>
      <c r="F9" s="76"/>
      <c r="G9" s="83"/>
      <c r="H9" s="86"/>
      <c r="I9" s="83" t="s">
        <v>12</v>
      </c>
      <c r="J9" s="83"/>
      <c r="K9" s="83" t="s">
        <v>9</v>
      </c>
      <c r="L9" s="83" t="s">
        <v>13</v>
      </c>
      <c r="M9" s="83"/>
      <c r="N9" s="83" t="s">
        <v>11</v>
      </c>
      <c r="O9" s="85" t="s">
        <v>3</v>
      </c>
      <c r="P9" s="85" t="s">
        <v>0</v>
      </c>
      <c r="Q9" s="83"/>
    </row>
    <row r="10" spans="1:20" ht="147.75" customHeight="1" x14ac:dyDescent="0.2">
      <c r="A10" s="83"/>
      <c r="B10" s="76"/>
      <c r="C10" s="75"/>
      <c r="D10" s="76"/>
      <c r="E10" s="76"/>
      <c r="F10" s="76"/>
      <c r="G10" s="83"/>
      <c r="H10" s="86"/>
      <c r="I10" s="49" t="s">
        <v>4</v>
      </c>
      <c r="J10" s="50" t="s">
        <v>5</v>
      </c>
      <c r="K10" s="83"/>
      <c r="L10" s="50" t="s">
        <v>6</v>
      </c>
      <c r="M10" s="50" t="s">
        <v>7</v>
      </c>
      <c r="N10" s="83"/>
      <c r="O10" s="85"/>
      <c r="P10" s="85"/>
      <c r="Q10" s="83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17826.86</v>
      </c>
      <c r="I11" s="53">
        <f t="shared" ref="I11" si="0">G11*2.87/100</f>
        <v>3616.2</v>
      </c>
      <c r="J11" s="54">
        <f t="shared" ref="J11" si="1">G11*7.1/100</f>
        <v>8946</v>
      </c>
      <c r="K11" s="55">
        <f>74808*1.1%</f>
        <v>822.88800000000003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1577.45</v>
      </c>
      <c r="O11" s="57">
        <f>H11+I11+L11+N11</f>
        <v>26850.910000000003</v>
      </c>
      <c r="P11" s="57">
        <f t="shared" ref="P11:P13" si="4">J11+K11+M11</f>
        <v>18702.288</v>
      </c>
      <c r="Q11" s="57">
        <f>G11-O11</f>
        <v>99149.09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5993.89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74808*1.1%</f>
        <v>822.88800000000003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1577.45</v>
      </c>
      <c r="O12" s="57">
        <f t="shared" ref="O12:O13" si="9">H12+I12+L12+N12</f>
        <v>12003.84</v>
      </c>
      <c r="P12" s="57">
        <f t="shared" si="4"/>
        <v>11465.387999999999</v>
      </c>
      <c r="Q12" s="57">
        <f>G12-O12</f>
        <v>62996.160000000003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0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1577.45</v>
      </c>
      <c r="O13" s="57">
        <f t="shared" si="9"/>
        <v>4532.45</v>
      </c>
      <c r="P13" s="57">
        <f t="shared" si="4"/>
        <v>7645</v>
      </c>
      <c r="Q13" s="57">
        <f>G13-O13</f>
        <v>45467.55</v>
      </c>
    </row>
    <row r="14" spans="1:20" s="1" customFormat="1" ht="87" customHeight="1" x14ac:dyDescent="0.5">
      <c r="A14" s="21">
        <v>4</v>
      </c>
      <c r="B14" s="22" t="s">
        <v>47</v>
      </c>
      <c r="C14" s="69" t="s">
        <v>36</v>
      </c>
      <c r="D14" s="69" t="s">
        <v>46</v>
      </c>
      <c r="E14" s="68" t="s">
        <v>45</v>
      </c>
      <c r="F14" s="67" t="s">
        <v>44</v>
      </c>
      <c r="G14" s="66">
        <v>50000</v>
      </c>
      <c r="H14" s="61">
        <v>1617.38</v>
      </c>
      <c r="I14" s="65">
        <f>G14*2.87/100</f>
        <v>1435</v>
      </c>
      <c r="J14" s="62">
        <f>G14*7.1/100</f>
        <v>3550</v>
      </c>
      <c r="K14" s="64">
        <f>+G14*1.1%</f>
        <v>550</v>
      </c>
      <c r="L14" s="63">
        <f>G14*3.04/100</f>
        <v>1520</v>
      </c>
      <c r="M14" s="62">
        <f>G14*7.09/100</f>
        <v>3545</v>
      </c>
      <c r="N14" s="61">
        <v>1577.45</v>
      </c>
      <c r="O14" s="60">
        <f>H14+I14+L14+N14</f>
        <v>6149.83</v>
      </c>
      <c r="P14" s="59">
        <f>J14+K14+M14</f>
        <v>7645</v>
      </c>
      <c r="Q14" s="58">
        <f>G14-O14</f>
        <v>43850.17</v>
      </c>
    </row>
    <row r="15" spans="1:20" s="1" customFormat="1" ht="125.25" customHeight="1" x14ac:dyDescent="0.2">
      <c r="A15" s="21">
        <v>5</v>
      </c>
      <c r="B15" s="22" t="s">
        <v>39</v>
      </c>
      <c r="C15" s="22" t="s">
        <v>36</v>
      </c>
      <c r="D15" s="22" t="s">
        <v>24</v>
      </c>
      <c r="E15" s="22" t="s">
        <v>40</v>
      </c>
      <c r="F15" s="23" t="s">
        <v>21</v>
      </c>
      <c r="G15" s="52">
        <v>15750</v>
      </c>
      <c r="H15" s="51">
        <v>0</v>
      </c>
      <c r="I15" s="53">
        <f t="shared" ref="I15" si="10">G15*2.87/100</f>
        <v>452.02499999999998</v>
      </c>
      <c r="J15" s="54">
        <f t="shared" ref="J15" si="11">G15*7.1/100</f>
        <v>1118.25</v>
      </c>
      <c r="K15" s="55">
        <f>+G15*1.1%</f>
        <v>173.25000000000003</v>
      </c>
      <c r="L15" s="55">
        <f t="shared" ref="L15" si="12">G15*3.04/100</f>
        <v>478.8</v>
      </c>
      <c r="M15" s="54">
        <f t="shared" ref="M15" si="13">G15*7.09/100</f>
        <v>1116.675</v>
      </c>
      <c r="N15" s="56">
        <v>0</v>
      </c>
      <c r="O15" s="57">
        <f t="shared" ref="O15" si="14">H15+I15+L15+N15</f>
        <v>930.82500000000005</v>
      </c>
      <c r="P15" s="57">
        <f t="shared" ref="P15" si="15">J15+K15+M15</f>
        <v>2408.1750000000002</v>
      </c>
      <c r="Q15" s="57">
        <f>G15-O15</f>
        <v>14819.174999999999</v>
      </c>
    </row>
    <row r="16" spans="1:20" s="1" customFormat="1" ht="90.75" customHeight="1" x14ac:dyDescent="0.2">
      <c r="A16" s="81" t="s">
        <v>27</v>
      </c>
      <c r="B16" s="81"/>
      <c r="C16" s="81"/>
      <c r="D16" s="81"/>
      <c r="E16" s="81"/>
      <c r="F16" s="23"/>
      <c r="G16" s="24">
        <f>SUM(G11:G15)</f>
        <v>316750</v>
      </c>
      <c r="H16" s="24">
        <f>SUM(H11:H15)</f>
        <v>25438.13</v>
      </c>
      <c r="I16" s="24">
        <f t="shared" ref="I16:Q16" si="16">SUM(I11:I15)</f>
        <v>9090.7250000000004</v>
      </c>
      <c r="J16" s="24">
        <f t="shared" si="16"/>
        <v>22489.25</v>
      </c>
      <c r="K16" s="24">
        <f t="shared" si="16"/>
        <v>2919.0259999999998</v>
      </c>
      <c r="L16" s="24">
        <f t="shared" si="16"/>
        <v>9629.1999999999989</v>
      </c>
      <c r="M16" s="24">
        <f t="shared" si="16"/>
        <v>22457.575000000001</v>
      </c>
      <c r="N16" s="24">
        <f t="shared" si="16"/>
        <v>6309.8</v>
      </c>
      <c r="O16" s="24">
        <f t="shared" si="16"/>
        <v>50467.854999999996</v>
      </c>
      <c r="P16" s="24">
        <f t="shared" si="16"/>
        <v>47865.851000000002</v>
      </c>
      <c r="Q16" s="24">
        <f t="shared" si="16"/>
        <v>266282.14499999996</v>
      </c>
    </row>
    <row r="17" spans="1:17" s="1" customFormat="1" ht="70.5" customHeight="1" x14ac:dyDescent="0.2">
      <c r="A17" s="80" t="s">
        <v>20</v>
      </c>
      <c r="B17" s="80"/>
      <c r="C17" s="80"/>
      <c r="D17" s="80"/>
      <c r="E17" s="80"/>
      <c r="F17" s="20"/>
      <c r="G17" s="25">
        <f>SUM(G16)</f>
        <v>316750</v>
      </c>
      <c r="H17" s="25">
        <f t="shared" ref="H17:Q17" si="17">SUM(H16)</f>
        <v>25438.13</v>
      </c>
      <c r="I17" s="25">
        <f t="shared" si="17"/>
        <v>9090.7250000000004</v>
      </c>
      <c r="J17" s="25">
        <f t="shared" si="17"/>
        <v>22489.25</v>
      </c>
      <c r="K17" s="25">
        <f t="shared" si="17"/>
        <v>2919.0259999999998</v>
      </c>
      <c r="L17" s="25">
        <f t="shared" si="17"/>
        <v>9629.1999999999989</v>
      </c>
      <c r="M17" s="25">
        <f t="shared" si="17"/>
        <v>22457.575000000001</v>
      </c>
      <c r="N17" s="25">
        <f t="shared" si="17"/>
        <v>6309.8</v>
      </c>
      <c r="O17" s="25">
        <f t="shared" si="17"/>
        <v>50467.854999999996</v>
      </c>
      <c r="P17" s="25">
        <f t="shared" si="17"/>
        <v>47865.851000000002</v>
      </c>
      <c r="Q17" s="25">
        <f t="shared" si="17"/>
        <v>266282.14499999996</v>
      </c>
    </row>
    <row r="18" spans="1:17" s="1" customFormat="1" ht="24" customHeight="1" x14ac:dyDescent="0.2">
      <c r="A18" s="26"/>
      <c r="B18" s="26"/>
      <c r="C18" s="26"/>
      <c r="D18" s="26"/>
      <c r="E18" s="26"/>
      <c r="F18" s="27"/>
      <c r="G18" s="28"/>
      <c r="H18" s="29"/>
      <c r="I18" s="30"/>
      <c r="J18" s="28"/>
      <c r="K18" s="31"/>
      <c r="L18" s="28"/>
      <c r="M18" s="28"/>
      <c r="N18" s="28"/>
      <c r="O18" s="28"/>
      <c r="P18" s="32"/>
      <c r="Q18" s="28"/>
    </row>
    <row r="19" spans="1:17" s="1" customFormat="1" ht="31.5" customHeight="1" x14ac:dyDescent="0.2">
      <c r="A19" s="33"/>
      <c r="B19" s="34"/>
      <c r="C19" s="34"/>
      <c r="D19" s="34"/>
      <c r="E19" s="33"/>
      <c r="F19" s="33"/>
      <c r="G19" s="33"/>
      <c r="H19" s="28"/>
      <c r="I19" s="26" t="s">
        <v>31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75" customHeight="1" x14ac:dyDescent="0.2">
      <c r="A20" s="33"/>
      <c r="B20" s="34"/>
      <c r="C20" s="34"/>
      <c r="D20" s="34"/>
      <c r="E20" s="33"/>
      <c r="F20" s="33"/>
      <c r="G20" s="33"/>
      <c r="H20" s="28"/>
      <c r="I20" s="35" t="s">
        <v>29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24" customHeight="1" x14ac:dyDescent="0.2">
      <c r="A21" s="26" t="s">
        <v>2</v>
      </c>
      <c r="B21" s="34"/>
      <c r="C21" s="34"/>
      <c r="D21" s="34"/>
      <c r="E21" s="33"/>
      <c r="F21" s="33"/>
      <c r="G21" s="33"/>
      <c r="H21" s="28"/>
      <c r="I21" s="36" t="s">
        <v>30</v>
      </c>
      <c r="J21" s="34"/>
      <c r="K21" s="28"/>
      <c r="L21" s="28"/>
      <c r="M21" s="28"/>
      <c r="N21" s="28"/>
      <c r="O21" s="28"/>
      <c r="P21" s="28"/>
      <c r="Q21" s="28"/>
    </row>
    <row r="22" spans="1:17" s="1" customFormat="1" ht="48.75" customHeight="1" x14ac:dyDescent="0.2">
      <c r="A22" s="33" t="s">
        <v>32</v>
      </c>
      <c r="B22" s="34"/>
      <c r="C22" s="34"/>
      <c r="D22" s="34"/>
      <c r="E22" s="33"/>
      <c r="F22" s="33"/>
      <c r="G22" s="33"/>
      <c r="H22" s="28"/>
      <c r="I22" s="33"/>
      <c r="J22" s="34"/>
      <c r="K22" s="28"/>
      <c r="L22" s="28"/>
      <c r="M22" s="28"/>
      <c r="N22" s="28"/>
      <c r="O22" s="28"/>
      <c r="P22" s="28"/>
      <c r="Q22" s="28"/>
    </row>
    <row r="23" spans="1:17" s="1" customFormat="1" ht="39" customHeight="1" x14ac:dyDescent="0.2">
      <c r="A23" s="33" t="s">
        <v>41</v>
      </c>
      <c r="B23" s="34"/>
      <c r="C23" s="34"/>
      <c r="D23" s="34"/>
      <c r="E23" s="33"/>
      <c r="F23" s="33"/>
      <c r="G23" s="33"/>
      <c r="H23" s="37"/>
      <c r="I23" s="38"/>
      <c r="J23" s="39"/>
      <c r="K23" s="39"/>
      <c r="L23" s="40"/>
      <c r="M23" s="41"/>
      <c r="N23" s="42"/>
      <c r="O23" s="43"/>
      <c r="P23" s="44"/>
      <c r="Q23" s="43"/>
    </row>
    <row r="24" spans="1:17" s="1" customFormat="1" ht="42.75" customHeight="1" x14ac:dyDescent="0.2">
      <c r="A24" s="33" t="s">
        <v>42</v>
      </c>
      <c r="B24" s="34"/>
      <c r="C24" s="34"/>
      <c r="D24" s="34"/>
      <c r="E24" s="33"/>
      <c r="F24" s="33"/>
      <c r="G24" s="33"/>
      <c r="H24" s="37"/>
      <c r="I24" s="45"/>
      <c r="J24" s="46"/>
      <c r="K24" s="39"/>
      <c r="L24" s="39"/>
      <c r="M24" s="43"/>
      <c r="N24" s="43"/>
      <c r="O24" s="47"/>
      <c r="P24" s="43"/>
      <c r="Q24" s="43"/>
    </row>
    <row r="25" spans="1:17" s="1" customFormat="1" ht="54.75" customHeight="1" x14ac:dyDescent="0.2">
      <c r="A25" s="33" t="s">
        <v>43</v>
      </c>
      <c r="B25" s="34"/>
      <c r="C25" s="34"/>
      <c r="D25" s="34"/>
      <c r="E25" s="33"/>
      <c r="F25" s="34"/>
      <c r="G25" s="34"/>
      <c r="H25" s="48"/>
      <c r="I25" s="36"/>
      <c r="J25" s="31"/>
      <c r="K25" s="33"/>
      <c r="L25" s="31"/>
      <c r="M25" s="31"/>
      <c r="N25" s="31"/>
      <c r="O25" s="31"/>
      <c r="P25" s="31"/>
      <c r="Q25" s="31"/>
    </row>
    <row r="26" spans="1:17" s="1" customFormat="1" ht="24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19"/>
      <c r="M26" s="19"/>
      <c r="N26" s="19"/>
      <c r="O26" s="19"/>
      <c r="P26" s="19"/>
      <c r="Q26" s="19"/>
    </row>
    <row r="27" spans="1:17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7" s="1" customFormat="1" ht="24" customHeight="1" x14ac:dyDescent="0.2">
      <c r="A28" s="4"/>
      <c r="B28" s="2"/>
      <c r="C28" s="2"/>
      <c r="D28" s="2"/>
      <c r="F28" s="2"/>
      <c r="G28" s="2"/>
      <c r="H28" s="12"/>
      <c r="I28" s="3"/>
      <c r="J28" s="8"/>
      <c r="L28" s="8"/>
      <c r="O28" s="8"/>
      <c r="P28" s="8"/>
      <c r="Q28" s="8"/>
    </row>
    <row r="29" spans="1:17" s="1" customFormat="1" ht="24" customHeight="1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s="1" customFormat="1" ht="24" customHeight="1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s="1" customFormat="1" ht="24" customHeight="1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s="1" customFormat="1" ht="24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 s="1" customFormat="1" ht="24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1:17" s="1" customFormat="1" ht="15.75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</sheetData>
  <mergeCells count="30">
    <mergeCell ref="A17:E17"/>
    <mergeCell ref="A16:E16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4:Q34"/>
    <mergeCell ref="A30:Q30"/>
    <mergeCell ref="A32:Q32"/>
    <mergeCell ref="A31:Q31"/>
    <mergeCell ref="A26:K26"/>
    <mergeCell ref="A33:Q33"/>
    <mergeCell ref="A29:Q29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2023-08-02T17:55:11Z</dcterms:modified>
</cp:coreProperties>
</file>