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25AF9902-3E53-41D1-A7A1-91231709AA0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H15" i="1" l="1"/>
  <c r="Q15" i="1"/>
  <c r="O15" i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Q11" i="1" s="1"/>
  <c r="M16" i="1"/>
  <c r="L16" i="1"/>
  <c r="J16" i="1"/>
  <c r="I16" i="1"/>
  <c r="P13" i="1"/>
  <c r="P12" i="1"/>
  <c r="P11" i="1"/>
  <c r="P15" i="1" l="1"/>
  <c r="P16" i="1" s="1"/>
  <c r="Q13" i="1"/>
  <c r="Q12" i="1"/>
  <c r="Q16" i="1" l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<sst xmlns="http://schemas.openxmlformats.org/spreadsheetml/2006/main" count="54" uniqueCount="45">
  <si>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</si>
  <si>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</si>
  <si>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</si>
  <si>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</si>
  <si>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</si>
  <si>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</si>
  <si>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</si>
  <si>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</si>
  <si>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</si>
  <si>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</si>
  <si>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</si>
  <si>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</si>
  <si>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</si>
  <si>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</si>
  <si>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</si>
  <si>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</si>
  <si>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</si>
  <si>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</si>
  <si>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</si>
  <si>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</si>
  <si>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</si>
  <si>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</si>
  <si>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</si>
  <si>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</si>
  <si>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</si>
  <si>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</si>
  <si>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</si>
  <si>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</si>
  <si>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</si>
  <si>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(3*) Salario cotizable hasta RD$269,640.00, deducción directa de la declaración TSS del SUIRPLUS.</t>
  </si>
  <si>
    <t xml:space="preserve">   (2*) Salario cotizable hasta RD$134,820.00,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</si>
  <si>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</si>
  <si>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</si>
  <si>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</si>
  <si>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</si>
  <si>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</si>
  <si>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</si>
  <si>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</si>
  <si>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</si>
  <si>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</si>
  <si>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</si>
  <si>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</si>
  <si>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Correspondiente al mes de agosto del año 2021</t>
  </si>
  <si>
    <t>SUSANA MARGARITA REYES</t>
  </si>
  <si>
    <t>CONSERJE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</si>
</sst>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C1" zoomScale="40" zoomScaleNormal="40" zoomScaleSheetLayoutView="40" zoomScalePageLayoutView="10" workbookViewId="0">
      <selection activeCell="K15" sqref="K15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40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38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62" t="s">
        <v>4</v>
      </c>
      <c r="J10" s="63" t="s">
        <v>5</v>
      </c>
      <c r="K10" s="67"/>
      <c r="L10" s="63" t="s">
        <v>6</v>
      </c>
      <c r="M10" s="63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39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16512.34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62400*1.1%</f>
        <v>686.40000000000009</v>
      </c>
      <c r="L11" s="31">
        <f t="shared" ref="L11" si="2">G11*3.04/100</f>
        <v>3648</v>
      </c>
      <c r="M11" s="30">
        <f t="shared" ref="M11" si="3">G11*7.09/100</f>
        <v>8508</v>
      </c>
      <c r="N11" s="32">
        <v>1190.1199999999999</v>
      </c>
      <c r="O11" s="33">
        <f>H11+I11+L11+N11</f>
        <v>24794.46</v>
      </c>
      <c r="P11" s="33">
        <f t="shared" ref="P11:P13" si="4">J11+K11+M11</f>
        <v>17714.400000000001</v>
      </c>
      <c r="Q11" s="33">
        <f>G11-O11</f>
        <v>95205.540000000008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39</v>
      </c>
      <c r="D12" s="25" t="s">
        <v>24</v>
      </c>
      <c r="E12" s="25" t="s">
        <v>36</v>
      </c>
      <c r="F12" s="26" t="s">
        <v>21</v>
      </c>
      <c r="G12" s="27">
        <v>70000</v>
      </c>
      <c r="H12" s="28">
        <v>5130.45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62400*1.1%</f>
        <v>686.40000000000009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1190.1199999999999</v>
      </c>
      <c r="O12" s="33">
        <f t="shared" ref="O12:O13" si="9">H12+I12+L12+N12</f>
        <v>10457.57</v>
      </c>
      <c r="P12" s="33">
        <f t="shared" si="4"/>
        <v>10619.4</v>
      </c>
      <c r="Q12" s="33">
        <f>G12-O12</f>
        <v>59542.43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39</v>
      </c>
      <c r="D13" s="25" t="s">
        <v>24</v>
      </c>
      <c r="E13" s="25" t="s">
        <v>37</v>
      </c>
      <c r="F13" s="26" t="s">
        <v>21</v>
      </c>
      <c r="G13" s="27">
        <v>46000</v>
      </c>
      <c r="H13" s="28">
        <v>0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1190.1199999999999</v>
      </c>
      <c r="O13" s="33">
        <f t="shared" si="9"/>
        <v>3908.7200000000003</v>
      </c>
      <c r="P13" s="33">
        <f t="shared" si="4"/>
        <v>7033.4</v>
      </c>
      <c r="Q13" s="33">
        <f>G13-O13</f>
        <v>42091.28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43</v>
      </c>
      <c r="C14" s="25" t="s">
        <v>39</v>
      </c>
      <c r="D14" s="25" t="s">
        <v>24</v>
      </c>
      <c r="E14" s="25" t="s">
        <v>44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34">
        <f>SUM(G11:G14)</f>
        <v>251000</v>
      </c>
      <c r="H15" s="34">
        <f>SUM(H11:H14)</f>
        <v>21642.79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2043.8000000000002</v>
      </c>
      <c r="L15" s="34">
        <f t="shared" si="16"/>
        <v>7630.4</v>
      </c>
      <c r="M15" s="34">
        <f t="shared" si="16"/>
        <v>17795.900000000001</v>
      </c>
      <c r="N15" s="34">
        <f t="shared" si="16"/>
        <v>3570.3599999999997</v>
      </c>
      <c r="O15" s="34">
        <f t="shared" si="16"/>
        <v>40047.25</v>
      </c>
      <c r="P15" s="34">
        <f t="shared" si="16"/>
        <v>37660.700000000004</v>
      </c>
      <c r="Q15" s="34">
        <f t="shared" si="16"/>
        <v>210952.75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35">
        <f>SUM(G15)</f>
        <v>251000</v>
      </c>
      <c r="H16" s="35">
        <f t="shared" ref="H16:Q16" si="17">SUM(H15)</f>
        <v>21642.79</v>
      </c>
      <c r="I16" s="35">
        <f t="shared" si="17"/>
        <v>7203.7</v>
      </c>
      <c r="J16" s="35">
        <f t="shared" si="17"/>
        <v>17821</v>
      </c>
      <c r="K16" s="35">
        <f t="shared" si="17"/>
        <v>2043.8000000000002</v>
      </c>
      <c r="L16" s="35">
        <f t="shared" si="17"/>
        <v>7630.4</v>
      </c>
      <c r="M16" s="35">
        <f t="shared" si="17"/>
        <v>17795.900000000001</v>
      </c>
      <c r="N16" s="35">
        <f t="shared" si="17"/>
        <v>3570.3599999999997</v>
      </c>
      <c r="O16" s="35">
        <f t="shared" si="17"/>
        <v>40047.25</v>
      </c>
      <c r="P16" s="35">
        <f t="shared" si="17"/>
        <v>37660.700000000004</v>
      </c>
      <c r="Q16" s="35">
        <f t="shared" si="17"/>
        <v>210952.75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34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32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33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35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30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29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31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2021-08-31T16:53:41Z</dcterms:modified>
</cp:coreProperties>
</file>