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JUNIO\"/>
    </mc:Choice>
  </mc:AlternateContent>
  <xr:revisionPtr revIDLastSave="0" documentId="8_{D119C8FC-7C3F-4A20-AF96-5238394573F4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M15" i="1"/>
  <c r="L15" i="1"/>
  <c r="K15" i="1"/>
  <c r="J15" i="1"/>
  <c r="I15" i="1"/>
  <c r="P14" i="1"/>
  <c r="O14" i="1"/>
  <c r="Q14" i="1" s="1"/>
  <c r="M14" i="1"/>
  <c r="L14" i="1"/>
  <c r="J14" i="1"/>
  <c r="I14" i="1"/>
  <c r="G15" i="1"/>
  <c r="G16" i="1" l="1"/>
  <c r="H16" i="1" l="1"/>
  <c r="N16" i="1"/>
  <c r="K16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M16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<sst xmlns="http://schemas.openxmlformats.org/spreadsheetml/2006/main" count="54" uniqueCount="45">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</sst>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4" zoomScale="40" zoomScaleNormal="40" zoomScaleSheetLayoutView="40" zoomScalePageLayoutView="10" workbookViewId="0">
      <selection activeCell="A7" sqref="A7:Q7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76" t="s">
        <v>37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20"/>
      <c r="S4" s="20"/>
      <c r="T4" s="20"/>
      <c r="U4" s="4"/>
    </row>
    <row r="5" spans="1:111" s="1" customFormat="1" ht="74.25" customHeight="1" x14ac:dyDescent="0.2">
      <c r="A5" s="77" t="s">
        <v>38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21"/>
      <c r="S5" s="21"/>
      <c r="T5" s="21"/>
      <c r="U5" s="4"/>
    </row>
    <row r="6" spans="1:111" s="19" customFormat="1" ht="10.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18"/>
      <c r="S6" s="18"/>
      <c r="T6" s="18"/>
      <c r="U6" s="18"/>
    </row>
    <row r="7" spans="1:111" s="1" customFormat="1" ht="45" customHeight="1" x14ac:dyDescent="0.2">
      <c r="A7" s="75" t="s">
        <v>44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  <c r="S7" s="4"/>
      <c r="T7" s="4"/>
      <c r="U7" s="4"/>
    </row>
    <row r="8" spans="1:111" ht="80.25" customHeight="1" x14ac:dyDescent="0.2">
      <c r="A8" s="67" t="s">
        <v>17</v>
      </c>
      <c r="B8" s="70" t="s">
        <v>14</v>
      </c>
      <c r="C8" s="78" t="s">
        <v>35</v>
      </c>
      <c r="D8" s="70" t="s">
        <v>19</v>
      </c>
      <c r="E8" s="70" t="s">
        <v>28</v>
      </c>
      <c r="F8" s="70" t="s">
        <v>18</v>
      </c>
      <c r="G8" s="67" t="s">
        <v>15</v>
      </c>
      <c r="H8" s="71" t="s">
        <v>10</v>
      </c>
      <c r="I8" s="68" t="s">
        <v>8</v>
      </c>
      <c r="J8" s="68"/>
      <c r="K8" s="68"/>
      <c r="L8" s="68"/>
      <c r="M8" s="68"/>
      <c r="N8" s="68"/>
      <c r="O8" s="67" t="s">
        <v>1</v>
      </c>
      <c r="P8" s="67"/>
      <c r="Q8" s="67" t="s">
        <v>16</v>
      </c>
      <c r="S8" s="17"/>
    </row>
    <row r="9" spans="1:111" ht="77.25" customHeight="1" x14ac:dyDescent="0.2">
      <c r="A9" s="67"/>
      <c r="B9" s="70"/>
      <c r="C9" s="79"/>
      <c r="D9" s="70"/>
      <c r="E9" s="70"/>
      <c r="F9" s="70"/>
      <c r="G9" s="67"/>
      <c r="H9" s="71"/>
      <c r="I9" s="67" t="s">
        <v>12</v>
      </c>
      <c r="J9" s="67"/>
      <c r="K9" s="67" t="s">
        <v>9</v>
      </c>
      <c r="L9" s="67" t="s">
        <v>13</v>
      </c>
      <c r="M9" s="67"/>
      <c r="N9" s="67" t="s">
        <v>11</v>
      </c>
      <c r="O9" s="69" t="s">
        <v>3</v>
      </c>
      <c r="P9" s="69" t="s">
        <v>0</v>
      </c>
      <c r="Q9" s="67"/>
    </row>
    <row r="10" spans="1:111" ht="147.75" customHeight="1" x14ac:dyDescent="0.2">
      <c r="A10" s="67"/>
      <c r="B10" s="70"/>
      <c r="C10" s="80"/>
      <c r="D10" s="70"/>
      <c r="E10" s="70"/>
      <c r="F10" s="70"/>
      <c r="G10" s="67"/>
      <c r="H10" s="71"/>
      <c r="I10" s="55" t="s">
        <v>4</v>
      </c>
      <c r="J10" s="56" t="s">
        <v>5</v>
      </c>
      <c r="K10" s="67"/>
      <c r="L10" s="56" t="s">
        <v>6</v>
      </c>
      <c r="M10" s="56" t="s">
        <v>7</v>
      </c>
      <c r="N10" s="67"/>
      <c r="O10" s="69"/>
      <c r="P10" s="69"/>
      <c r="Q10" s="67"/>
    </row>
    <row r="11" spans="1:111" s="1" customFormat="1" ht="118.5" customHeight="1" x14ac:dyDescent="0.2">
      <c r="A11" s="24">
        <v>1</v>
      </c>
      <c r="B11" s="25" t="s">
        <v>23</v>
      </c>
      <c r="C11" s="25" t="s">
        <v>36</v>
      </c>
      <c r="D11" s="25" t="s">
        <v>24</v>
      </c>
      <c r="E11" s="25" t="s">
        <v>22</v>
      </c>
      <c r="F11" s="26" t="s">
        <v>21</v>
      </c>
      <c r="G11" s="58">
        <v>120000</v>
      </c>
      <c r="H11" s="57">
        <v>16472.34</v>
      </c>
      <c r="I11" s="59">
        <f t="shared" ref="I11" si="0">G11*2.87/100</f>
        <v>3444</v>
      </c>
      <c r="J11" s="60">
        <f t="shared" ref="J11" si="1">G11*7.1/100</f>
        <v>8520</v>
      </c>
      <c r="K11" s="61">
        <f>65050*1.1%</f>
        <v>715.55000000000007</v>
      </c>
      <c r="L11" s="61">
        <f t="shared" ref="L11" si="2">G11*3.04/100</f>
        <v>3648</v>
      </c>
      <c r="M11" s="60">
        <f t="shared" ref="M11" si="3">G11*7.09/100</f>
        <v>8508</v>
      </c>
      <c r="N11" s="62">
        <v>1350.12</v>
      </c>
      <c r="O11" s="63">
        <f>H11+I11+L11+N11</f>
        <v>24914.46</v>
      </c>
      <c r="P11" s="63">
        <f t="shared" ref="P11:P13" si="4">J11+K11+M11</f>
        <v>17743.55</v>
      </c>
      <c r="Q11" s="63">
        <f>G11-O11</f>
        <v>95085.540000000008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36</v>
      </c>
      <c r="D12" s="25" t="s">
        <v>24</v>
      </c>
      <c r="E12" s="25" t="s">
        <v>33</v>
      </c>
      <c r="F12" s="26" t="s">
        <v>21</v>
      </c>
      <c r="G12" s="58">
        <v>70000</v>
      </c>
      <c r="H12" s="57">
        <v>5098.45</v>
      </c>
      <c r="I12" s="59">
        <f t="shared" ref="I12:I13" si="5">G12*2.87/100</f>
        <v>2009</v>
      </c>
      <c r="J12" s="60">
        <f t="shared" ref="J12:J13" si="6">G12*7.1/100</f>
        <v>4970</v>
      </c>
      <c r="K12" s="61">
        <f>65050*1.1%</f>
        <v>715.55000000000007</v>
      </c>
      <c r="L12" s="61">
        <f t="shared" ref="L12:L13" si="7">G12*3.04/100</f>
        <v>2128</v>
      </c>
      <c r="M12" s="60">
        <f t="shared" ref="M12:M13" si="8">G12*7.09/100</f>
        <v>4963</v>
      </c>
      <c r="N12" s="62">
        <v>1350.12</v>
      </c>
      <c r="O12" s="63">
        <f t="shared" ref="O12:O13" si="9">H12+I12+L12+N12</f>
        <v>10585.57</v>
      </c>
      <c r="P12" s="63">
        <f t="shared" si="4"/>
        <v>10648.55</v>
      </c>
      <c r="Q12" s="63">
        <f>G12-O12</f>
        <v>59414.43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36</v>
      </c>
      <c r="D13" s="25" t="s">
        <v>24</v>
      </c>
      <c r="E13" s="25" t="s">
        <v>34</v>
      </c>
      <c r="F13" s="26" t="s">
        <v>21</v>
      </c>
      <c r="G13" s="58">
        <v>46000</v>
      </c>
      <c r="H13" s="57">
        <v>1086.94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7"/>
        <v>1398.4</v>
      </c>
      <c r="M13" s="60">
        <f t="shared" si="8"/>
        <v>3261.4</v>
      </c>
      <c r="N13" s="62">
        <v>1350.12</v>
      </c>
      <c r="O13" s="63">
        <f t="shared" si="9"/>
        <v>5155.66</v>
      </c>
      <c r="P13" s="63">
        <f t="shared" si="4"/>
        <v>7033.4</v>
      </c>
      <c r="Q13" s="63">
        <f>G13-O13</f>
        <v>40844.339999999997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39</v>
      </c>
      <c r="C14" s="25" t="s">
        <v>36</v>
      </c>
      <c r="D14" s="25" t="s">
        <v>24</v>
      </c>
      <c r="E14" s="25" t="s">
        <v>40</v>
      </c>
      <c r="F14" s="26" t="s">
        <v>21</v>
      </c>
      <c r="G14" s="58">
        <v>15000</v>
      </c>
      <c r="H14" s="57">
        <v>0</v>
      </c>
      <c r="I14" s="59">
        <f t="shared" ref="I14" si="10">G14*2.87/100</f>
        <v>430.5</v>
      </c>
      <c r="J14" s="60">
        <f t="shared" ref="J14" si="11">G14*7.1/100</f>
        <v>1065</v>
      </c>
      <c r="K14" s="61">
        <f>+G14*1.1%</f>
        <v>165.00000000000003</v>
      </c>
      <c r="L14" s="61">
        <f t="shared" ref="L14" si="12">G14*3.04/100</f>
        <v>456</v>
      </c>
      <c r="M14" s="60">
        <f t="shared" ref="M14" si="13">G14*7.09/100</f>
        <v>1063.5</v>
      </c>
      <c r="N14" s="62">
        <v>0</v>
      </c>
      <c r="O14" s="63">
        <f t="shared" ref="O14" si="14">H14+I14+L14+N14</f>
        <v>886.5</v>
      </c>
      <c r="P14" s="63">
        <f t="shared" ref="P14" si="15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90.75" customHeight="1" x14ac:dyDescent="0.2">
      <c r="A15" s="65" t="s">
        <v>27</v>
      </c>
      <c r="B15" s="65"/>
      <c r="C15" s="65"/>
      <c r="D15" s="65"/>
      <c r="E15" s="65"/>
      <c r="F15" s="26"/>
      <c r="G15" s="27">
        <f>SUM(G11:G14)</f>
        <v>251000</v>
      </c>
      <c r="H15" s="27">
        <f>SUM(H11:H14)</f>
        <v>22657.73</v>
      </c>
      <c r="I15" s="27">
        <f t="shared" ref="I15:Q15" si="16">SUM(I11:I14)</f>
        <v>7203.7</v>
      </c>
      <c r="J15" s="27">
        <f t="shared" si="16"/>
        <v>17821</v>
      </c>
      <c r="K15" s="27">
        <f t="shared" si="16"/>
        <v>2102.1000000000004</v>
      </c>
      <c r="L15" s="27">
        <f t="shared" si="16"/>
        <v>7630.4</v>
      </c>
      <c r="M15" s="27">
        <f t="shared" si="16"/>
        <v>17795.900000000001</v>
      </c>
      <c r="N15" s="27">
        <f t="shared" si="16"/>
        <v>4050.3599999999997</v>
      </c>
      <c r="O15" s="27">
        <f t="shared" si="16"/>
        <v>41542.19</v>
      </c>
      <c r="P15" s="27">
        <f t="shared" si="16"/>
        <v>37719</v>
      </c>
      <c r="Q15" s="27">
        <f t="shared" si="16"/>
        <v>209457.81</v>
      </c>
      <c r="R15" s="4"/>
      <c r="S15" s="4"/>
      <c r="T15" s="4"/>
      <c r="U15" s="4"/>
    </row>
    <row r="16" spans="1:111" s="1" customFormat="1" ht="70.5" customHeight="1" x14ac:dyDescent="0.2">
      <c r="A16" s="64" t="s">
        <v>20</v>
      </c>
      <c r="B16" s="64"/>
      <c r="C16" s="64"/>
      <c r="D16" s="64"/>
      <c r="E16" s="64"/>
      <c r="F16" s="23"/>
      <c r="G16" s="28">
        <f>SUM(G15)</f>
        <v>251000</v>
      </c>
      <c r="H16" s="28">
        <f t="shared" ref="H16:Q16" si="17">SUM(H15)</f>
        <v>22657.73</v>
      </c>
      <c r="I16" s="28">
        <f t="shared" si="17"/>
        <v>7203.7</v>
      </c>
      <c r="J16" s="28">
        <f t="shared" si="17"/>
        <v>17821</v>
      </c>
      <c r="K16" s="28">
        <f t="shared" si="17"/>
        <v>2102.1000000000004</v>
      </c>
      <c r="L16" s="28">
        <f t="shared" si="17"/>
        <v>7630.4</v>
      </c>
      <c r="M16" s="28">
        <f t="shared" si="17"/>
        <v>17795.900000000001</v>
      </c>
      <c r="N16" s="28">
        <f t="shared" si="17"/>
        <v>4050.3599999999997</v>
      </c>
      <c r="O16" s="28">
        <f t="shared" si="17"/>
        <v>41542.19</v>
      </c>
      <c r="P16" s="28">
        <f t="shared" si="17"/>
        <v>37719</v>
      </c>
      <c r="Q16" s="28">
        <f t="shared" si="17"/>
        <v>209457.81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29"/>
      <c r="B17" s="29"/>
      <c r="C17" s="29"/>
      <c r="D17" s="29"/>
      <c r="E17" s="29"/>
      <c r="F17" s="30"/>
      <c r="G17" s="31"/>
      <c r="H17" s="32"/>
      <c r="I17" s="33"/>
      <c r="J17" s="31"/>
      <c r="K17" s="34"/>
      <c r="L17" s="31"/>
      <c r="M17" s="31"/>
      <c r="N17" s="31"/>
      <c r="O17" s="31"/>
      <c r="P17" s="3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36"/>
      <c r="B18" s="37"/>
      <c r="C18" s="37"/>
      <c r="D18" s="37"/>
      <c r="E18" s="36"/>
      <c r="F18" s="36"/>
      <c r="G18" s="36"/>
      <c r="H18" s="31"/>
      <c r="I18" s="29" t="s">
        <v>31</v>
      </c>
      <c r="J18" s="37"/>
      <c r="K18" s="31"/>
      <c r="L18" s="31"/>
      <c r="M18" s="31"/>
      <c r="N18" s="31"/>
      <c r="O18" s="31"/>
      <c r="P18" s="31"/>
      <c r="Q18" s="31"/>
      <c r="R18" s="4"/>
      <c r="S18" s="4"/>
      <c r="T18" s="4"/>
      <c r="U18" s="4"/>
    </row>
    <row r="19" spans="1:111" s="1" customFormat="1" ht="75" customHeight="1" x14ac:dyDescent="0.2">
      <c r="A19" s="36"/>
      <c r="B19" s="37"/>
      <c r="C19" s="37"/>
      <c r="D19" s="37"/>
      <c r="E19" s="36"/>
      <c r="F19" s="36"/>
      <c r="G19" s="36"/>
      <c r="H19" s="31"/>
      <c r="I19" s="38" t="s">
        <v>29</v>
      </c>
      <c r="J19" s="37"/>
      <c r="K19" s="31"/>
      <c r="L19" s="31"/>
      <c r="M19" s="31"/>
      <c r="N19" s="31"/>
      <c r="O19" s="31"/>
      <c r="P19" s="31"/>
      <c r="Q19" s="31"/>
      <c r="R19" s="4"/>
      <c r="S19" s="4"/>
      <c r="T19" s="4"/>
      <c r="U19" s="4"/>
    </row>
    <row r="20" spans="1:111" s="1" customFormat="1" ht="24" customHeight="1" x14ac:dyDescent="0.2">
      <c r="A20" s="29" t="s">
        <v>2</v>
      </c>
      <c r="B20" s="37"/>
      <c r="C20" s="37"/>
      <c r="D20" s="37"/>
      <c r="E20" s="36"/>
      <c r="F20" s="36"/>
      <c r="G20" s="36"/>
      <c r="H20" s="31"/>
      <c r="I20" s="39" t="s">
        <v>30</v>
      </c>
      <c r="J20" s="37"/>
      <c r="K20" s="31"/>
      <c r="L20" s="31"/>
      <c r="M20" s="31"/>
      <c r="N20" s="31"/>
      <c r="O20" s="31"/>
      <c r="P20" s="31"/>
      <c r="Q20" s="31"/>
      <c r="R20" s="4"/>
      <c r="S20" s="4"/>
      <c r="T20" s="4"/>
      <c r="U20" s="4"/>
    </row>
    <row r="21" spans="1:111" s="1" customFormat="1" ht="48.75" customHeight="1" x14ac:dyDescent="0.2">
      <c r="A21" s="36" t="s">
        <v>32</v>
      </c>
      <c r="B21" s="37"/>
      <c r="C21" s="37"/>
      <c r="D21" s="37"/>
      <c r="E21" s="36"/>
      <c r="F21" s="36"/>
      <c r="G21" s="36"/>
      <c r="H21" s="31"/>
      <c r="I21" s="36"/>
      <c r="J21" s="37"/>
      <c r="K21" s="31"/>
      <c r="L21" s="31"/>
      <c r="M21" s="31"/>
      <c r="N21" s="31"/>
      <c r="O21" s="31"/>
      <c r="P21" s="31"/>
      <c r="Q21" s="31"/>
      <c r="R21" s="4"/>
      <c r="S21" s="4"/>
      <c r="T21" s="4"/>
      <c r="U21" s="4"/>
    </row>
    <row r="22" spans="1:111" s="1" customFormat="1" ht="39" customHeight="1" x14ac:dyDescent="0.2">
      <c r="A22" s="36" t="s">
        <v>41</v>
      </c>
      <c r="B22" s="37"/>
      <c r="C22" s="37"/>
      <c r="D22" s="37"/>
      <c r="E22" s="36"/>
      <c r="F22" s="36"/>
      <c r="G22" s="36"/>
      <c r="H22" s="40"/>
      <c r="I22" s="41"/>
      <c r="J22" s="42"/>
      <c r="K22" s="42"/>
      <c r="L22" s="43"/>
      <c r="M22" s="44"/>
      <c r="N22" s="45"/>
      <c r="O22" s="46"/>
      <c r="P22" s="47"/>
      <c r="Q22" s="46"/>
      <c r="R22" s="4"/>
      <c r="S22" s="4"/>
      <c r="T22" s="4"/>
      <c r="U22" s="4"/>
    </row>
    <row r="23" spans="1:111" s="1" customFormat="1" ht="42.75" customHeight="1" x14ac:dyDescent="0.2">
      <c r="A23" s="36" t="s">
        <v>42</v>
      </c>
      <c r="B23" s="37"/>
      <c r="C23" s="37"/>
      <c r="D23" s="37"/>
      <c r="E23" s="36"/>
      <c r="F23" s="36"/>
      <c r="G23" s="36"/>
      <c r="H23" s="40"/>
      <c r="I23" s="48"/>
      <c r="J23" s="49"/>
      <c r="K23" s="42"/>
      <c r="L23" s="50"/>
      <c r="M23" s="51"/>
      <c r="N23" s="46"/>
      <c r="O23" s="52"/>
      <c r="P23" s="51"/>
      <c r="Q23" s="46"/>
      <c r="R23" s="4"/>
      <c r="S23" s="4"/>
      <c r="T23" s="4"/>
      <c r="U23" s="4"/>
    </row>
    <row r="24" spans="1:111" s="1" customFormat="1" ht="54.75" customHeight="1" x14ac:dyDescent="0.2">
      <c r="A24" s="36" t="s">
        <v>43</v>
      </c>
      <c r="B24" s="37"/>
      <c r="C24" s="37"/>
      <c r="D24" s="37"/>
      <c r="E24" s="36"/>
      <c r="F24" s="37"/>
      <c r="G24" s="37"/>
      <c r="H24" s="53"/>
      <c r="I24" s="39"/>
      <c r="J24" s="54"/>
      <c r="K24" s="36"/>
      <c r="L24" s="54"/>
      <c r="M24" s="54"/>
      <c r="N24" s="54"/>
      <c r="O24" s="54"/>
      <c r="P24" s="54"/>
      <c r="Q24" s="54"/>
      <c r="R24" s="4"/>
      <c r="S24" s="4"/>
      <c r="T24" s="4"/>
      <c r="U24" s="4"/>
    </row>
    <row r="25" spans="1:111" s="1" customFormat="1" ht="24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4"/>
      <c r="S28" s="4"/>
      <c r="T28" s="4"/>
      <c r="U28" s="4"/>
    </row>
    <row r="29" spans="1:111" s="1" customFormat="1" ht="24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4"/>
      <c r="S29" s="4"/>
      <c r="T29" s="4"/>
      <c r="U29" s="4"/>
    </row>
    <row r="30" spans="1:111" s="1" customFormat="1" ht="24" customHeigh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4"/>
      <c r="S30" s="4"/>
      <c r="T30" s="4"/>
      <c r="U30" s="4"/>
    </row>
    <row r="31" spans="1:111" s="1" customFormat="1" ht="24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4"/>
      <c r="S31" s="4"/>
      <c r="T31" s="4"/>
      <c r="U31" s="4"/>
    </row>
    <row r="32" spans="1:111" s="1" customFormat="1" ht="24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4"/>
      <c r="S32" s="4"/>
      <c r="T32" s="4"/>
      <c r="U32" s="4"/>
    </row>
    <row r="33" spans="1:21" s="1" customFormat="1" ht="15.75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3:Q33"/>
    <mergeCell ref="A29:Q29"/>
    <mergeCell ref="A31:Q31"/>
    <mergeCell ref="A30:Q30"/>
    <mergeCell ref="A25:K25"/>
    <mergeCell ref="A32:Q32"/>
    <mergeCell ref="A28:Q28"/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2022-06-20T18:59:16Z</dcterms:modified>
</cp:coreProperties>
</file>