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nnifer_gomez\Desktop\RRHH\"/>
    </mc:Choice>
  </mc:AlternateContent>
  <xr:revisionPtr revIDLastSave="0" documentId="8_{5A6299AE-D64A-46CE-A8F8-484A3900E0CF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<sst xmlns="http://schemas.openxmlformats.org/spreadsheetml/2006/main" count="54" uniqueCount="45">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</sst>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7" zoomScale="40" zoomScaleNormal="40" zoomScaleSheetLayoutView="40" zoomScalePageLayoutView="10" workbookViewId="0">
      <selection activeCell="I12" sqref="I12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76" t="s">
        <v>37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20"/>
      <c r="S4" s="20"/>
      <c r="T4" s="20"/>
      <c r="U4" s="4"/>
    </row>
    <row r="5" spans="1:111" s="1" customFormat="1" ht="74.25" customHeight="1" x14ac:dyDescent="0.2">
      <c r="A5" s="77" t="s">
        <v>38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1"/>
      <c r="S5" s="21"/>
      <c r="T5" s="21"/>
      <c r="U5" s="4"/>
    </row>
    <row r="6" spans="1:111" s="19" customFormat="1" ht="10.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18"/>
      <c r="S6" s="18"/>
      <c r="T6" s="18"/>
      <c r="U6" s="18"/>
    </row>
    <row r="7" spans="1:111" s="1" customFormat="1" ht="45" customHeight="1" x14ac:dyDescent="0.2">
      <c r="A7" s="75" t="s">
        <v>44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4"/>
      <c r="S7" s="4"/>
      <c r="T7" s="4"/>
      <c r="U7" s="4"/>
    </row>
    <row r="8" spans="1:111" ht="80.25" customHeight="1" x14ac:dyDescent="0.2">
      <c r="A8" s="67" t="s">
        <v>17</v>
      </c>
      <c r="B8" s="70" t="s">
        <v>14</v>
      </c>
      <c r="C8" s="78" t="s">
        <v>35</v>
      </c>
      <c r="D8" s="70" t="s">
        <v>19</v>
      </c>
      <c r="E8" s="70" t="s">
        <v>28</v>
      </c>
      <c r="F8" s="70" t="s">
        <v>18</v>
      </c>
      <c r="G8" s="67" t="s">
        <v>15</v>
      </c>
      <c r="H8" s="71" t="s">
        <v>10</v>
      </c>
      <c r="I8" s="68" t="s">
        <v>8</v>
      </c>
      <c r="J8" s="68"/>
      <c r="K8" s="68"/>
      <c r="L8" s="68"/>
      <c r="M8" s="68"/>
      <c r="N8" s="68"/>
      <c r="O8" s="67" t="s">
        <v>1</v>
      </c>
      <c r="P8" s="67"/>
      <c r="Q8" s="67" t="s">
        <v>16</v>
      </c>
      <c r="S8" s="17"/>
    </row>
    <row r="9" spans="1:111" ht="77.25" customHeight="1" x14ac:dyDescent="0.2">
      <c r="A9" s="67"/>
      <c r="B9" s="70"/>
      <c r="C9" s="79"/>
      <c r="D9" s="70"/>
      <c r="E9" s="70"/>
      <c r="F9" s="70"/>
      <c r="G9" s="67"/>
      <c r="H9" s="71"/>
      <c r="I9" s="67" t="s">
        <v>12</v>
      </c>
      <c r="J9" s="67"/>
      <c r="K9" s="67" t="s">
        <v>9</v>
      </c>
      <c r="L9" s="67" t="s">
        <v>13</v>
      </c>
      <c r="M9" s="67"/>
      <c r="N9" s="67" t="s">
        <v>11</v>
      </c>
      <c r="O9" s="69" t="s">
        <v>3</v>
      </c>
      <c r="P9" s="69" t="s">
        <v>0</v>
      </c>
      <c r="Q9" s="67"/>
    </row>
    <row r="10" spans="1:111" ht="147.75" customHeight="1" x14ac:dyDescent="0.2">
      <c r="A10" s="67"/>
      <c r="B10" s="70"/>
      <c r="C10" s="80"/>
      <c r="D10" s="70"/>
      <c r="E10" s="70"/>
      <c r="F10" s="70"/>
      <c r="G10" s="67"/>
      <c r="H10" s="71"/>
      <c r="I10" s="55" t="s">
        <v>4</v>
      </c>
      <c r="J10" s="56" t="s">
        <v>5</v>
      </c>
      <c r="K10" s="67"/>
      <c r="L10" s="56" t="s">
        <v>6</v>
      </c>
      <c r="M10" s="56" t="s">
        <v>7</v>
      </c>
      <c r="N10" s="67"/>
      <c r="O10" s="69"/>
      <c r="P10" s="69"/>
      <c r="Q10" s="6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126000</v>
      </c>
      <c r="H11" s="57">
        <v>17883.689999999999</v>
      </c>
      <c r="I11" s="59">
        <f t="shared" ref="I11" si="0">G11*2.87/100</f>
        <v>3616.2</v>
      </c>
      <c r="J11" s="60">
        <f t="shared" ref="J11" si="1">G11*7.1/100</f>
        <v>8946</v>
      </c>
      <c r="K11" s="61">
        <f>65050*1.1%</f>
        <v>715.55000000000007</v>
      </c>
      <c r="L11" s="61">
        <f t="shared" ref="L11" si="2">G11*3.04/100</f>
        <v>3830.4</v>
      </c>
      <c r="M11" s="60">
        <f t="shared" ref="M11" si="3">G11*7.09/100</f>
        <v>8933.4</v>
      </c>
      <c r="N11" s="62">
        <v>1350.12</v>
      </c>
      <c r="O11" s="63">
        <f>H11+I11+L11+N11</f>
        <v>26680.41</v>
      </c>
      <c r="P11" s="63">
        <f t="shared" ref="P11:P13" si="4">J11+K11+M11</f>
        <v>18594.949999999997</v>
      </c>
      <c r="Q11" s="63">
        <f>G11-O11</f>
        <v>99319.59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75000</v>
      </c>
      <c r="H12" s="57">
        <v>6039.35</v>
      </c>
      <c r="I12" s="59">
        <f t="shared" ref="I12:I13" si="5">G12*2.87/100</f>
        <v>2152.5</v>
      </c>
      <c r="J12" s="60">
        <f t="shared" ref="J12:J13" si="6">G12*7.1/100</f>
        <v>5325</v>
      </c>
      <c r="K12" s="61">
        <f>65050*1.1%</f>
        <v>715.55000000000007</v>
      </c>
      <c r="L12" s="61">
        <f t="shared" ref="L12:L13" si="7">G12*3.04/100</f>
        <v>2280</v>
      </c>
      <c r="M12" s="60">
        <f t="shared" ref="M12:M13" si="8">G12*7.09/100</f>
        <v>5317.5</v>
      </c>
      <c r="N12" s="62">
        <v>1350.12</v>
      </c>
      <c r="O12" s="63">
        <f t="shared" ref="O12:O13" si="9">H12+I12+L12+N12</f>
        <v>11821.970000000001</v>
      </c>
      <c r="P12" s="63">
        <f t="shared" si="4"/>
        <v>11358.05</v>
      </c>
      <c r="Q12" s="63">
        <f>G12-O12</f>
        <v>63178.03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50000</v>
      </c>
      <c r="H13" s="57">
        <v>1651.48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7"/>
        <v>1520</v>
      </c>
      <c r="M13" s="60">
        <f t="shared" si="8"/>
        <v>3545</v>
      </c>
      <c r="N13" s="62">
        <v>1350.12</v>
      </c>
      <c r="O13" s="63">
        <f t="shared" si="9"/>
        <v>5956.5999999999995</v>
      </c>
      <c r="P13" s="63">
        <f t="shared" si="4"/>
        <v>7645</v>
      </c>
      <c r="Q13" s="63">
        <f>G13-O13</f>
        <v>44043.4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15750</v>
      </c>
      <c r="H14" s="57">
        <v>0</v>
      </c>
      <c r="I14" s="59">
        <f t="shared" ref="I14" si="10">G14*2.87/100</f>
        <v>452.02499999999998</v>
      </c>
      <c r="J14" s="60">
        <f t="shared" ref="J14" si="11">G14*7.1/100</f>
        <v>1118.25</v>
      </c>
      <c r="K14" s="61">
        <f>+G14*1.1%</f>
        <v>173.25000000000003</v>
      </c>
      <c r="L14" s="61">
        <f t="shared" ref="L14" si="12">G14*3.04/100</f>
        <v>478.8</v>
      </c>
      <c r="M14" s="60">
        <f t="shared" ref="M14" si="13">G14*7.09/100</f>
        <v>1116.675</v>
      </c>
      <c r="N14" s="62">
        <v>0</v>
      </c>
      <c r="O14" s="63">
        <f t="shared" ref="O14" si="14">H14+I14+L14+N14</f>
        <v>930.82500000000005</v>
      </c>
      <c r="P14" s="63">
        <f t="shared" ref="P14" si="15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90.75" customHeight="1" x14ac:dyDescent="0.2">
      <c r="A15" s="65" t="s">
        <v>27</v>
      </c>
      <c r="B15" s="65"/>
      <c r="C15" s="65"/>
      <c r="D15" s="65"/>
      <c r="E15" s="65"/>
      <c r="F15" s="26"/>
      <c r="G15" s="27">
        <f>SUM(G11:G14)</f>
        <v>266750</v>
      </c>
      <c r="H15" s="27">
        <f>SUM(H11:H14)</f>
        <v>25574.52</v>
      </c>
      <c r="I15" s="27">
        <f t="shared" ref="I15:Q15" si="16">SUM(I11:I14)</f>
        <v>7655.7249999999995</v>
      </c>
      <c r="J15" s="27">
        <f t="shared" si="16"/>
        <v>18939.25</v>
      </c>
      <c r="K15" s="27">
        <f t="shared" si="16"/>
        <v>2154.3500000000004</v>
      </c>
      <c r="L15" s="27">
        <f t="shared" si="16"/>
        <v>8109.2</v>
      </c>
      <c r="M15" s="27">
        <f t="shared" si="16"/>
        <v>18912.575000000001</v>
      </c>
      <c r="N15" s="27">
        <f t="shared" si="16"/>
        <v>4050.3599999999997</v>
      </c>
      <c r="O15" s="27">
        <f t="shared" si="16"/>
        <v>45389.805</v>
      </c>
      <c r="P15" s="27">
        <f t="shared" si="16"/>
        <v>40006.175000000003</v>
      </c>
      <c r="Q15" s="27">
        <f t="shared" si="16"/>
        <v>221360.19499999998</v>
      </c>
      <c r="R15" s="4"/>
      <c r="S15" s="4"/>
      <c r="T15" s="4"/>
      <c r="U15" s="4"/>
    </row>
    <row r="16" spans="1:111" s="1" customFormat="1" ht="70.5" customHeight="1" x14ac:dyDescent="0.2">
      <c r="A16" s="64" t="s">
        <v>20</v>
      </c>
      <c r="B16" s="64"/>
      <c r="C16" s="64"/>
      <c r="D16" s="64"/>
      <c r="E16" s="64"/>
      <c r="F16" s="23"/>
      <c r="G16" s="28">
        <f>SUM(G15)</f>
        <v>266750</v>
      </c>
      <c r="H16" s="28">
        <f t="shared" ref="H16:Q16" si="17">SUM(H15)</f>
        <v>25574.52</v>
      </c>
      <c r="I16" s="28">
        <f t="shared" si="17"/>
        <v>7655.7249999999995</v>
      </c>
      <c r="J16" s="28">
        <f t="shared" si="17"/>
        <v>18939.25</v>
      </c>
      <c r="K16" s="28">
        <f t="shared" si="17"/>
        <v>2154.3500000000004</v>
      </c>
      <c r="L16" s="28">
        <f t="shared" si="17"/>
        <v>8109.2</v>
      </c>
      <c r="M16" s="28">
        <f t="shared" si="17"/>
        <v>18912.575000000001</v>
      </c>
      <c r="N16" s="28">
        <f t="shared" si="17"/>
        <v>4050.3599999999997</v>
      </c>
      <c r="O16" s="28">
        <f t="shared" si="17"/>
        <v>45389.805</v>
      </c>
      <c r="P16" s="28">
        <f t="shared" si="17"/>
        <v>40006.175000000003</v>
      </c>
      <c r="Q16" s="28">
        <f t="shared" si="17"/>
        <v>221360.19499999998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4"/>
      <c r="S28" s="4"/>
      <c r="T28" s="4"/>
      <c r="U28" s="4"/>
    </row>
    <row r="29" spans="1:111" s="1" customFormat="1" ht="24" customHeight="1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4"/>
      <c r="S29" s="4"/>
      <c r="T29" s="4"/>
      <c r="U29" s="4"/>
    </row>
    <row r="30" spans="1:111" s="1" customFormat="1" ht="24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4"/>
      <c r="S30" s="4"/>
      <c r="T30" s="4"/>
      <c r="U30" s="4"/>
    </row>
    <row r="31" spans="1:111" s="1" customFormat="1" ht="24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4"/>
      <c r="S31" s="4"/>
      <c r="T31" s="4"/>
      <c r="U31" s="4"/>
    </row>
    <row r="32" spans="1:111" s="1" customFormat="1" ht="24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4"/>
      <c r="S32" s="4"/>
      <c r="T32" s="4"/>
      <c r="U32" s="4"/>
    </row>
    <row r="33" spans="1:21" s="1" customFormat="1" ht="15.75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7:Q7"/>
    <mergeCell ref="A4:Q4"/>
    <mergeCell ref="A5:Q5"/>
    <mergeCell ref="C8:C10"/>
    <mergeCell ref="D8:D10"/>
    <mergeCell ref="E8:E10"/>
    <mergeCell ref="F8:F10"/>
    <mergeCell ref="A33:Q33"/>
    <mergeCell ref="A29:Q29"/>
    <mergeCell ref="A31:Q31"/>
    <mergeCell ref="A30:Q30"/>
    <mergeCell ref="A25:K25"/>
    <mergeCell ref="A32:Q32"/>
    <mergeCell ref="A28:Q28"/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2021-08-31T16:53:24Z</cp:lastPrinted>
  <dcterms:created xsi:type="dcterms:W3CDTF">2006-07-11T17:39:34Z</dcterms:created>
  <dcterms:modified xsi:type="dcterms:W3CDTF">2022-10-12T19:55:12Z</dcterms:modified>
</cp:coreProperties>
</file>