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E6595C02-88CC-4806-8469-E6748CB7851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11" i="1"/>
  <c r="R13" i="1"/>
  <c r="R12" i="1"/>
  <c r="Q13" i="1" l="1"/>
  <c r="P13" i="1"/>
  <c r="N13" i="1"/>
  <c r="M13" i="1"/>
  <c r="L13" i="1"/>
  <c r="K13" i="1"/>
  <c r="J13" i="1"/>
  <c r="N14" i="1"/>
  <c r="N12" i="1"/>
  <c r="N11" i="1"/>
  <c r="M14" i="1"/>
  <c r="M12" i="1"/>
  <c r="M11" i="1"/>
  <c r="L12" i="1"/>
  <c r="K14" i="1"/>
  <c r="K12" i="1"/>
  <c r="K11" i="1"/>
  <c r="J14" i="1"/>
  <c r="P14" i="1" s="1"/>
  <c r="R14" i="1" s="1"/>
  <c r="J12" i="1"/>
  <c r="J11" i="1"/>
  <c r="P11" i="1" s="1"/>
  <c r="R11" i="1" s="1"/>
  <c r="P12" i="1"/>
  <c r="H15" i="1" l="1"/>
  <c r="H16" i="1" s="1"/>
  <c r="Q12" i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<sst xmlns="http://schemas.openxmlformats.org/spreadsheetml/2006/main" count="60" uniqueCount="50">
  <si>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</si>
  <si>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</si>
  <si>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</si>
  <si>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</si>
  <si>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</si>
  <si>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</si>
  <si>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</si>
  <si>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</si>
  <si>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</si>
  <si>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</si>
  <si>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</si>
  <si>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</si>
  <si>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</si>
  <si>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</si>
  <si>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</si>
  <si>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</si>
  <si>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</si>
  <si>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</si>
  <si>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</si>
  <si>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</si>
  <si>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</si>
  <si>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</si>
  <si>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</si>
  <si>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</si>
  <si>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</si>
  <si>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</si>
  <si>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</si>
  <si>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</si>
  <si>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</si>
  <si>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</si>
  <si>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</si>
  <si>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</si>
  <si>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</si>
  <si>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</si>
  <si>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</si>
  <si>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</si>
  <si>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</si>
  <si>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</si>
  <si>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</si>
  <si>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</si>
  <si>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</si>
  <si>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</si>
  <si>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</si>
  <si>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</si>
  <si>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>RAUL SILVESTRE RODRIGUEZ RODRIGUEZ</t>
  </si>
  <si>
    <t>COORDINADOR DE SERVICIOS (INTERINATO)</t>
  </si>
  <si>
    <t>Correspondiente al mes de abril del año 2025</t>
  </si>
  <si>
    <t>(2*) Salario cotizable hasta RD$216,748.00, deducción directa de la declaración TSS del SUIRPLUS.</t>
  </si>
  <si>
    <t>(4*) Deducción directa declaración TSS del SUIRPLUS por registro de dependientes adicionales al SDSS. RD$1,715.46 por cada dependiente adicional registrado.</t>
  </si>
  <si>
    <t>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</si>
</sst>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9" zoomScale="40" zoomScaleNormal="70" zoomScaleSheetLayoutView="40" workbookViewId="0">
      <selection activeCell="A24" sqref="A24:I24"/>
    </sheetView>
  </sheetViews>
  <sheetFormatPr baseColWidth="10"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33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33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1" customFormat="1" ht="67.5" x14ac:dyDescent="0.5">
      <c r="A11" s="18">
        <v>1</v>
      </c>
      <c r="B11" s="66" t="s">
        <v>34</v>
      </c>
      <c r="C11" s="67" t="s">
        <v>35</v>
      </c>
      <c r="D11" s="67" t="s">
        <v>36</v>
      </c>
      <c r="E11" s="66" t="s">
        <v>37</v>
      </c>
      <c r="F11" s="68" t="s">
        <v>38</v>
      </c>
      <c r="G11" s="69">
        <v>90000</v>
      </c>
      <c r="H11" s="19"/>
      <c r="I11" s="70">
        <v>0</v>
      </c>
      <c r="J11" s="71">
        <f>G11*2.87/100</f>
        <v>2583</v>
      </c>
      <c r="K11" s="72">
        <f>G11*7.1/100</f>
        <v>6390</v>
      </c>
      <c r="L11" s="73">
        <f>86699.2*1.1%</f>
        <v>953.69120000000009</v>
      </c>
      <c r="M11" s="74">
        <f>G11*3.04/100</f>
        <v>2736</v>
      </c>
      <c r="N11" s="72">
        <f>G11*7.09/100</f>
        <v>6381</v>
      </c>
      <c r="O11" s="75">
        <v>0</v>
      </c>
      <c r="P11" s="76">
        <f>I11+J11+M11+O11</f>
        <v>5319</v>
      </c>
      <c r="Q11" s="77">
        <f>K11+L11+N11</f>
        <v>13724.691200000001</v>
      </c>
      <c r="R11" s="78">
        <f>G11-P11+H11</f>
        <v>84681</v>
      </c>
      <c r="S11" s="20"/>
    </row>
    <row r="12" spans="1:21" s="21" customFormat="1" ht="101.25" x14ac:dyDescent="0.5">
      <c r="A12" s="18">
        <v>2</v>
      </c>
      <c r="B12" s="66" t="s">
        <v>39</v>
      </c>
      <c r="C12" s="67" t="s">
        <v>40</v>
      </c>
      <c r="D12" s="67" t="s">
        <v>36</v>
      </c>
      <c r="E12" s="66" t="s">
        <v>41</v>
      </c>
      <c r="F12" s="68" t="s">
        <v>42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G12-P12+H12</f>
        <v>52967.32</v>
      </c>
      <c r="S12" s="20"/>
    </row>
    <row r="13" spans="1:21" s="21" customFormat="1" ht="101.25" x14ac:dyDescent="0.5">
      <c r="A13" s="18">
        <v>3</v>
      </c>
      <c r="B13" s="66" t="s">
        <v>44</v>
      </c>
      <c r="C13" s="67" t="s">
        <v>40</v>
      </c>
      <c r="D13" s="67" t="s">
        <v>36</v>
      </c>
      <c r="E13" s="66" t="s">
        <v>41</v>
      </c>
      <c r="F13" s="68" t="s">
        <v>42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si="4"/>
        <v>52967.32</v>
      </c>
      <c r="S13" s="20"/>
    </row>
    <row r="14" spans="1:21" s="20" customFormat="1" ht="73.5" customHeight="1" x14ac:dyDescent="0.5">
      <c r="A14" s="18">
        <v>4</v>
      </c>
      <c r="B14" s="66" t="s">
        <v>43</v>
      </c>
      <c r="C14" s="67" t="s">
        <v>35</v>
      </c>
      <c r="D14" s="67" t="s">
        <v>36</v>
      </c>
      <c r="E14" s="66" t="s">
        <v>45</v>
      </c>
      <c r="F14" s="68" t="s">
        <v>38</v>
      </c>
      <c r="G14" s="69">
        <v>100000</v>
      </c>
      <c r="H14" s="19"/>
      <c r="I14" s="70">
        <v>0</v>
      </c>
      <c r="J14" s="71">
        <f t="shared" si="0"/>
        <v>2870</v>
      </c>
      <c r="K14" s="72">
        <f t="shared" si="1"/>
        <v>7100</v>
      </c>
      <c r="L14" s="73">
        <f>86699.2*1.1%</f>
        <v>953.69120000000009</v>
      </c>
      <c r="M14" s="74">
        <f t="shared" si="2"/>
        <v>3040</v>
      </c>
      <c r="N14" s="72">
        <f t="shared" si="3"/>
        <v>7090</v>
      </c>
      <c r="O14" s="75">
        <v>1715.46</v>
      </c>
      <c r="P14" s="76">
        <f>I14+J14+M14+O14</f>
        <v>7625.46</v>
      </c>
      <c r="Q14" s="77">
        <f>K14+L14+N14</f>
        <v>15143.691200000001</v>
      </c>
      <c r="R14" s="78">
        <f t="shared" si="4"/>
        <v>92374.54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9">SUM(G11:G14)</f>
        <v>310000</v>
      </c>
      <c r="H15" s="23">
        <f t="shared" si="9"/>
        <v>0</v>
      </c>
      <c r="I15" s="23">
        <f t="shared" si="9"/>
        <v>6973.36</v>
      </c>
      <c r="J15" s="23">
        <f t="shared" si="9"/>
        <v>8897</v>
      </c>
      <c r="K15" s="23">
        <f t="shared" si="9"/>
        <v>22010</v>
      </c>
      <c r="L15" s="23">
        <f t="shared" si="9"/>
        <v>3227.3824000000004</v>
      </c>
      <c r="M15" s="23">
        <f t="shared" si="9"/>
        <v>9424</v>
      </c>
      <c r="N15" s="23">
        <f t="shared" si="9"/>
        <v>21979</v>
      </c>
      <c r="O15" s="23">
        <f t="shared" si="9"/>
        <v>1715.46</v>
      </c>
      <c r="P15" s="23">
        <f t="shared" si="9"/>
        <v>27009.82</v>
      </c>
      <c r="Q15" s="23">
        <f t="shared" si="9"/>
        <v>47216.382400000002</v>
      </c>
      <c r="R15" s="23">
        <f t="shared" si="9"/>
        <v>282990.18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310000</v>
      </c>
      <c r="H16" s="26">
        <f>SUM(H15)</f>
        <v>0</v>
      </c>
      <c r="I16" s="26">
        <f t="shared" ref="I16:R16" si="10">SUM(I15)</f>
        <v>6973.36</v>
      </c>
      <c r="J16" s="26">
        <f t="shared" si="10"/>
        <v>8897</v>
      </c>
      <c r="K16" s="26">
        <f t="shared" si="10"/>
        <v>22010</v>
      </c>
      <c r="L16" s="26">
        <f t="shared" si="10"/>
        <v>3227.3824000000004</v>
      </c>
      <c r="M16" s="26">
        <f t="shared" si="10"/>
        <v>9424</v>
      </c>
      <c r="N16" s="26">
        <f t="shared" si="10"/>
        <v>21979</v>
      </c>
      <c r="O16" s="26">
        <f t="shared" si="10"/>
        <v>1715.46</v>
      </c>
      <c r="P16" s="26">
        <f t="shared" si="10"/>
        <v>27009.82</v>
      </c>
      <c r="Q16" s="26">
        <f t="shared" si="10"/>
        <v>47216.382400000002</v>
      </c>
      <c r="R16" s="26">
        <f t="shared" si="10"/>
        <v>282990.18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47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49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48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2025-05-06T12:50:48Z</cp:lastPrinted>
  <dcterms:created xsi:type="dcterms:W3CDTF">2006-07-11T17:39:34Z</dcterms:created>
  <dcterms:modified xsi:type="dcterms:W3CDTF">2025-05-06T12:50:51Z</dcterms:modified>
</cp:coreProperties>
</file>