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8_{241EC534-1887-41E5-BCE8-0A4DCF366CA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A14" i="1"/>
  <c r="K14" i="1"/>
  <c r="A12" i="1" l="1"/>
  <c r="A13" i="1" s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3" i="1"/>
  <c r="M13" i="1"/>
  <c r="L14" i="1"/>
  <c r="M14" i="1"/>
  <c r="I11" i="1"/>
  <c r="J11" i="1"/>
  <c r="I12" i="1"/>
  <c r="J12" i="1"/>
  <c r="P12" i="1" s="1"/>
  <c r="I13" i="1"/>
  <c r="O13" i="1" s="1"/>
  <c r="J13" i="1"/>
  <c r="I14" i="1"/>
  <c r="O14" i="1" s="1"/>
  <c r="J14" i="1"/>
  <c r="O12" i="1" l="1"/>
  <c r="P14" i="1"/>
  <c r="P13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3" i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<sst xmlns="http://schemas.openxmlformats.org/spreadsheetml/2006/main" count="58" uniqueCount="47">
  <si>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</si>
  <si>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</si>
  <si>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</si>
  <si>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</si>
  <si>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</si>
  <si>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</si>
  <si>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</si>
  <si>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</si>
  <si>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</si>
  <si>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</si>
  <si>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</si>
  <si>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</si>
  <si>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</si>
  <si>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</si>
  <si>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</si>
  <si>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</si>
  <si>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</si>
  <si>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</si>
  <si>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</si>
  <si>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</si>
  <si>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</si>
  <si>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</si>
  <si>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</si>
  <si>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</si>
  <si>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</si>
  <si>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</si>
  <si>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</si>
  <si>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</si>
  <si>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</si>
  <si>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</si>
  <si>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</si>
  <si>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</si>
  <si>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</si>
  <si>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</si>
  <si>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</si>
  <si>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</si>
  <si>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</si>
  <si>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</si>
  <si>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</si>
  <si>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</si>
  <si>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</si>
  <si>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</si>
  <si>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</si>
  <si>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</si>
  <si>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</si>
  <si>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RD$1,577.45 por cada dependiente adicional registrado.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</si>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</sst>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H14" sqref="H14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29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38</v>
      </c>
      <c r="D8" s="89" t="s">
        <v>19</v>
      </c>
      <c r="E8" s="73" t="s">
        <v>27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24</v>
      </c>
      <c r="C11" s="22" t="s">
        <v>39</v>
      </c>
      <c r="D11" s="22" t="s">
        <v>28</v>
      </c>
      <c r="E11" s="21" t="s">
        <v>36</v>
      </c>
      <c r="F11" s="23" t="s">
        <v>21</v>
      </c>
      <c r="G11" s="24">
        <v>85000</v>
      </c>
      <c r="H11" s="25">
        <v>8576.99</v>
      </c>
      <c r="I11" s="26">
        <f t="shared" ref="I11:I14" si="0">G11*2.87/100</f>
        <v>2439.5</v>
      </c>
      <c r="J11" s="27">
        <f t="shared" ref="J11:J14" si="1">G11*7.1/100</f>
        <v>6035</v>
      </c>
      <c r="K11" s="28">
        <f>74808*1.1%</f>
        <v>822.88800000000003</v>
      </c>
      <c r="L11" s="29">
        <f t="shared" ref="L11:L14" si="2">G11*3.04/100</f>
        <v>2584</v>
      </c>
      <c r="M11" s="27">
        <f t="shared" ref="M11:M14" si="3">G11*7.09/100</f>
        <v>6026.5</v>
      </c>
      <c r="N11" s="30">
        <v>0</v>
      </c>
      <c r="O11" s="31">
        <f t="shared" ref="O11:O14" si="4">H11+I11+L11+N11</f>
        <v>13600.49</v>
      </c>
      <c r="P11" s="32">
        <f t="shared" ref="P11:P14" si="5">J11+K11+M11</f>
        <v>12884.387999999999</v>
      </c>
      <c r="Q11" s="33">
        <f t="shared" ref="Q11:Q14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23</v>
      </c>
      <c r="C12" s="22" t="s">
        <v>39</v>
      </c>
      <c r="D12" s="22" t="s">
        <v>28</v>
      </c>
      <c r="E12" s="21" t="s">
        <v>37</v>
      </c>
      <c r="F12" s="23" t="s">
        <v>21</v>
      </c>
      <c r="G12" s="24">
        <v>75000</v>
      </c>
      <c r="H12" s="30">
        <v>5993.89</v>
      </c>
      <c r="I12" s="26">
        <f t="shared" si="0"/>
        <v>2152.5</v>
      </c>
      <c r="J12" s="27">
        <f t="shared" si="1"/>
        <v>5325</v>
      </c>
      <c r="K12" s="28">
        <f t="shared" ref="K12:K13" si="7">74808*1.1%</f>
        <v>822.88800000000003</v>
      </c>
      <c r="L12" s="29">
        <f t="shared" si="2"/>
        <v>2280</v>
      </c>
      <c r="M12" s="27">
        <f t="shared" si="3"/>
        <v>5317.5</v>
      </c>
      <c r="N12" s="34">
        <v>1577.45</v>
      </c>
      <c r="O12" s="31">
        <f t="shared" si="4"/>
        <v>12003.84</v>
      </c>
      <c r="P12" s="32">
        <f t="shared" si="5"/>
        <v>11465.387999999999</v>
      </c>
      <c r="Q12" s="33">
        <f t="shared" si="6"/>
        <v>62996.160000000003</v>
      </c>
    </row>
    <row r="13" spans="1:20" s="1" customFormat="1" ht="81.75" customHeight="1" x14ac:dyDescent="0.5">
      <c r="A13" s="20">
        <f t="shared" ref="A13:A14" si="8">A12+1</f>
        <v>3</v>
      </c>
      <c r="B13" s="21" t="s">
        <v>22</v>
      </c>
      <c r="C13" s="22" t="s">
        <v>39</v>
      </c>
      <c r="D13" s="22" t="s">
        <v>28</v>
      </c>
      <c r="E13" s="21" t="s">
        <v>37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822.88800000000003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11465.387999999999</v>
      </c>
      <c r="Q13" s="33">
        <f t="shared" si="6"/>
        <v>64258.119999999995</v>
      </c>
    </row>
    <row r="14" spans="1:20" s="1" customFormat="1" ht="73.5" customHeight="1" x14ac:dyDescent="0.5">
      <c r="A14" s="20">
        <f t="shared" si="8"/>
        <v>4</v>
      </c>
      <c r="B14" s="21" t="s">
        <v>25</v>
      </c>
      <c r="C14" s="22" t="s">
        <v>39</v>
      </c>
      <c r="D14" s="22" t="s">
        <v>28</v>
      </c>
      <c r="E14" s="21" t="s">
        <v>44</v>
      </c>
      <c r="F14" s="23" t="s">
        <v>21</v>
      </c>
      <c r="G14" s="24">
        <v>50000</v>
      </c>
      <c r="H14" s="30">
        <v>0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1577.45</v>
      </c>
      <c r="O14" s="31">
        <f t="shared" si="4"/>
        <v>4532.45</v>
      </c>
      <c r="P14" s="32">
        <f t="shared" si="5"/>
        <v>7645</v>
      </c>
      <c r="Q14" s="33">
        <f t="shared" si="6"/>
        <v>45467.55</v>
      </c>
    </row>
    <row r="15" spans="1:20" s="1" customFormat="1" ht="57.75" customHeight="1" thickBot="1" x14ac:dyDescent="0.25">
      <c r="A15" s="103" t="s">
        <v>26</v>
      </c>
      <c r="B15" s="104"/>
      <c r="C15" s="104"/>
      <c r="D15" s="104"/>
      <c r="E15" s="105"/>
      <c r="F15" s="35"/>
      <c r="G15" s="36">
        <f t="shared" ref="G15:Q15" si="9">SUM(G11:G14)</f>
        <v>285000</v>
      </c>
      <c r="H15" s="36">
        <f t="shared" si="9"/>
        <v>20880.260000000002</v>
      </c>
      <c r="I15" s="36">
        <f t="shared" si="9"/>
        <v>8179.5</v>
      </c>
      <c r="J15" s="36">
        <f t="shared" si="9"/>
        <v>20235</v>
      </c>
      <c r="K15" s="36">
        <f t="shared" si="9"/>
        <v>3018.6640000000002</v>
      </c>
      <c r="L15" s="36">
        <f t="shared" si="9"/>
        <v>8664</v>
      </c>
      <c r="M15" s="36">
        <f t="shared" si="9"/>
        <v>20206.5</v>
      </c>
      <c r="N15" s="36">
        <f t="shared" si="9"/>
        <v>3154.9</v>
      </c>
      <c r="O15" s="36">
        <f t="shared" si="9"/>
        <v>40878.660000000003</v>
      </c>
      <c r="P15" s="36">
        <f t="shared" si="9"/>
        <v>43460.163999999997</v>
      </c>
      <c r="Q15" s="36">
        <f t="shared" si="9"/>
        <v>244121.33999999997</v>
      </c>
    </row>
    <row r="16" spans="1:20" s="1" customFormat="1" ht="51.75" customHeight="1" thickBot="1" x14ac:dyDescent="0.25">
      <c r="A16" s="106" t="s">
        <v>20</v>
      </c>
      <c r="B16" s="107"/>
      <c r="C16" s="107"/>
      <c r="D16" s="107"/>
      <c r="E16" s="108"/>
      <c r="F16" s="37"/>
      <c r="G16" s="38">
        <f>SUM(G15)</f>
        <v>285000</v>
      </c>
      <c r="H16" s="38">
        <f t="shared" ref="H16:Q16" si="10">SUM(H15)</f>
        <v>20880.260000000002</v>
      </c>
      <c r="I16" s="38">
        <f t="shared" si="10"/>
        <v>8179.5</v>
      </c>
      <c r="J16" s="38">
        <f t="shared" si="10"/>
        <v>20235</v>
      </c>
      <c r="K16" s="38">
        <f t="shared" si="10"/>
        <v>3018.6640000000002</v>
      </c>
      <c r="L16" s="38">
        <f t="shared" si="10"/>
        <v>8664</v>
      </c>
      <c r="M16" s="38">
        <f t="shared" si="10"/>
        <v>20206.5</v>
      </c>
      <c r="N16" s="38">
        <f t="shared" si="10"/>
        <v>3154.9</v>
      </c>
      <c r="O16" s="38">
        <f t="shared" si="10"/>
        <v>40878.660000000003</v>
      </c>
      <c r="P16" s="38">
        <f t="shared" si="10"/>
        <v>43460.163999999997</v>
      </c>
      <c r="Q16" s="38">
        <f t="shared" si="10"/>
        <v>244121.33999999997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30</v>
      </c>
      <c r="B18" s="46"/>
      <c r="C18" s="46"/>
      <c r="D18" s="46"/>
      <c r="E18" s="47"/>
      <c r="F18" s="47"/>
      <c r="G18" s="41"/>
      <c r="H18" s="41"/>
      <c r="I18" s="48"/>
      <c r="J18" s="65" t="s">
        <v>31</v>
      </c>
      <c r="K18" s="41"/>
      <c r="L18" s="65"/>
      <c r="M18" s="65" t="s">
        <v>32</v>
      </c>
      <c r="N18" s="47"/>
      <c r="O18" s="65" t="s">
        <v>33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34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41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99" t="s">
        <v>35</v>
      </c>
      <c r="B21" s="99"/>
      <c r="C21" s="99"/>
      <c r="D21" s="99"/>
      <c r="E21" s="99"/>
      <c r="F21" s="99"/>
      <c r="G21" s="99"/>
      <c r="H21" s="99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42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43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102" t="s">
        <v>45</v>
      </c>
      <c r="B24" s="102"/>
      <c r="C24" s="102"/>
      <c r="D24" s="102"/>
      <c r="E24" s="102"/>
      <c r="F24" s="102"/>
      <c r="G24" s="102"/>
      <c r="H24" s="102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99" t="s">
        <v>30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8" s="1" customFormat="1" ht="24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15.75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C8:C10"/>
    <mergeCell ref="D8:D10"/>
    <mergeCell ref="F8:F10"/>
    <mergeCell ref="A24:H24"/>
    <mergeCell ref="A21:H21"/>
    <mergeCell ref="A15:E15"/>
    <mergeCell ref="A16:E16"/>
    <mergeCell ref="A35:Q35"/>
    <mergeCell ref="A31:Q31"/>
    <mergeCell ref="A33:Q33"/>
    <mergeCell ref="A32:Q32"/>
    <mergeCell ref="A25:K25"/>
    <mergeCell ref="A34:Q34"/>
    <mergeCell ref="A30:Q30"/>
    <mergeCell ref="A26:K26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2023-07-04T19:09:49Z</dcterms:modified>
</cp:coreProperties>
</file>