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jennifer_gomez\Desktop\FINANZAS\"/>
    </mc:Choice>
  </mc:AlternateContent>
  <xr:revisionPtr revIDLastSave="0" documentId="13_ncr:1_{75B6750F-0A34-4EAF-89C5-3E216BB472C1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Plantilla Pagos a Proveedores" sheetId="5" r:id="rId1"/>
    <sheet name="Sheet3" sheetId="4" state="hidden" r:id="rId2"/>
    <sheet name="Sheet1" sheetId="2" state="hidden" r:id="rId3"/>
    <sheet name="Sheet2" sheetId="3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5" l="1"/>
  <c r="F20" i="5"/>
  <c r="H81" i="5" l="1"/>
  <c r="F81" i="5"/>
  <c r="H34" i="5"/>
  <c r="H33" i="5"/>
  <c r="F34" i="5"/>
  <c r="F33" i="5"/>
  <c r="H79" i="5"/>
  <c r="F79" i="5"/>
  <c r="H72" i="5"/>
  <c r="F72" i="5"/>
  <c r="H102" i="5" l="1"/>
  <c r="F102" i="5"/>
  <c r="H99" i="5"/>
  <c r="F99" i="5"/>
  <c r="H96" i="5"/>
  <c r="F96" i="5"/>
  <c r="H73" i="5"/>
  <c r="F73" i="5"/>
  <c r="H60" i="5" l="1"/>
  <c r="F60" i="5"/>
  <c r="H57" i="5"/>
  <c r="F57" i="5"/>
  <c r="H32" i="5"/>
  <c r="H35" i="5"/>
  <c r="H36" i="5"/>
  <c r="F32" i="5"/>
  <c r="F35" i="5"/>
  <c r="F36" i="5"/>
  <c r="H29" i="5"/>
  <c r="F29" i="5"/>
  <c r="H28" i="5"/>
  <c r="F28" i="5"/>
  <c r="H27" i="5"/>
  <c r="F27" i="5"/>
  <c r="H26" i="5"/>
  <c r="F26" i="5"/>
  <c r="H25" i="5"/>
  <c r="F25" i="5"/>
  <c r="H24" i="5"/>
  <c r="F24" i="5"/>
  <c r="H22" i="5"/>
  <c r="F22" i="5"/>
  <c r="H19" i="5"/>
  <c r="F19" i="5"/>
  <c r="H91" i="5" l="1"/>
  <c r="H93" i="5"/>
  <c r="H92" i="5"/>
  <c r="F91" i="5"/>
  <c r="F93" i="5"/>
  <c r="F92" i="5"/>
  <c r="H80" i="5"/>
  <c r="F80" i="5"/>
  <c r="H59" i="5"/>
  <c r="F59" i="5"/>
  <c r="H37" i="5"/>
  <c r="F37" i="5"/>
  <c r="H30" i="5"/>
  <c r="F30" i="5"/>
  <c r="H18" i="5"/>
  <c r="F18" i="5"/>
  <c r="H89" i="5" l="1"/>
  <c r="H88" i="5"/>
  <c r="F88" i="5"/>
  <c r="H86" i="5"/>
  <c r="F86" i="5"/>
  <c r="H78" i="5"/>
  <c r="F78" i="5"/>
  <c r="H77" i="5"/>
  <c r="F77" i="5"/>
  <c r="H71" i="5"/>
  <c r="H70" i="5"/>
  <c r="F71" i="5"/>
  <c r="F70" i="5"/>
  <c r="H17" i="5"/>
  <c r="F17" i="5"/>
  <c r="H104" i="5" l="1"/>
  <c r="H103" i="5"/>
  <c r="F103" i="5"/>
  <c r="H100" i="5"/>
  <c r="F100" i="5"/>
  <c r="H98" i="5"/>
  <c r="F98" i="5"/>
  <c r="H84" i="5"/>
  <c r="H83" i="5"/>
  <c r="F84" i="5"/>
  <c r="F83" i="5"/>
  <c r="H69" i="5"/>
  <c r="F69" i="5"/>
  <c r="H23" i="5" l="1"/>
  <c r="F23" i="5"/>
  <c r="F89" i="5" l="1"/>
  <c r="H61" i="5"/>
  <c r="F61" i="5"/>
  <c r="H38" i="5"/>
  <c r="F38" i="5"/>
  <c r="H76" i="5"/>
  <c r="F76" i="5"/>
  <c r="H75" i="5"/>
  <c r="F75" i="5"/>
  <c r="H95" i="5"/>
  <c r="H97" i="5"/>
  <c r="F97" i="5"/>
  <c r="H82" i="5"/>
  <c r="F82" i="5"/>
  <c r="H16" i="5"/>
  <c r="H15" i="5"/>
  <c r="F16" i="5"/>
  <c r="F15" i="5"/>
  <c r="H94" i="5"/>
  <c r="F94" i="5"/>
  <c r="G105" i="5" l="1"/>
  <c r="F14" i="5" l="1"/>
  <c r="F21" i="5"/>
  <c r="F31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8" i="5"/>
  <c r="F62" i="5"/>
  <c r="F64" i="5"/>
  <c r="F65" i="5"/>
  <c r="F66" i="5"/>
  <c r="F67" i="5"/>
  <c r="F68" i="5"/>
  <c r="F63" i="5"/>
  <c r="F74" i="5"/>
  <c r="F85" i="5"/>
  <c r="F87" i="5"/>
  <c r="F90" i="5"/>
  <c r="F95" i="5"/>
  <c r="F101" i="5"/>
  <c r="F104" i="5"/>
  <c r="H31" i="5"/>
  <c r="H63" i="5"/>
  <c r="H85" i="5"/>
  <c r="H87" i="5"/>
  <c r="H90" i="5"/>
  <c r="H101" i="5"/>
  <c r="H66" i="5" l="1"/>
  <c r="H67" i="5"/>
  <c r="H68" i="5"/>
  <c r="H58" i="5"/>
  <c r="E105" i="5" l="1"/>
  <c r="H74" i="5"/>
  <c r="H65" i="5"/>
  <c r="H64" i="5"/>
  <c r="H62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21" i="5"/>
  <c r="H14" i="5"/>
  <c r="H13" i="5"/>
  <c r="H105" i="5" l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<sst xmlns="http://schemas.openxmlformats.org/spreadsheetml/2006/main" count="631" uniqueCount="250">
  <si>
    <t>Fecha de registro</t>
  </si>
  <si>
    <t>No. de factura o comprobante</t>
  </si>
  <si>
    <t>Nombre del acreedor</t>
  </si>
  <si>
    <t>Concepto</t>
  </si>
  <si>
    <t>Monto de la deuda en RD$</t>
  </si>
  <si>
    <t>SERVICIOS DE NOTARIZACIONES</t>
  </si>
  <si>
    <t>FABIO AUGUSTO JORGE COMPANY SRL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</si>
  <si>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</si>
  <si>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</si>
  <si>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</si>
  <si>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</si>
  <si>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</si>
  <si>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</si>
  <si>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</si>
  <si>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</si>
  <si>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</si>
  <si>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</si>
  <si>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</si>
  <si>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</si>
  <si>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</si>
  <si>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</si>
  <si>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</si>
  <si>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</si>
  <si>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</si>
  <si>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</si>
  <si>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</si>
  <si>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</si>
  <si>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</si>
  <si>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</si>
  <si>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</si>
  <si>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</si>
  <si>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</si>
  <si>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</si>
  <si>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</si>
  <si>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</si>
  <si>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</si>
  <si>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</si>
  <si>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</si>
  <si>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</si>
  <si>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</si>
  <si>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</si>
  <si>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</si>
  <si>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</si>
  <si>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</si>
  <si>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</si>
  <si>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</si>
  <si>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</si>
  <si>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</si>
  <si>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</si>
  <si>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</si>
  <si>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</si>
  <si>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</si>
  <si>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</si>
  <si>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</si>
  <si>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</si>
  <si>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</si>
  <si>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</si>
  <si>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</si>
  <si>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</si>
  <si>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</si>
  <si>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</si>
  <si>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</si>
  <si>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</si>
  <si>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</si>
  <si>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</si>
  <si>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</si>
  <si>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</si>
  <si>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</si>
  <si>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</si>
  <si>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</si>
  <si>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</si>
  <si>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</si>
  <si>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</si>
  <si>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</si>
  <si>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</si>
  <si>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</si>
  <si>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</si>
  <si>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</si>
  <si>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</si>
  <si>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</si>
  <si>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</si>
  <si>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</si>
  <si>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</si>
  <si>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</si>
  <si>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</si>
  <si>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</si>
  <si>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</si>
  <si>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</si>
  <si>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</si>
  <si>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</si>
  <si>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</si>
  <si>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</si>
  <si>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</si>
  <si>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</si>
  <si>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</si>
  <si>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Tesorería de la Seguridad Social </t>
  </si>
  <si>
    <t>A010010011500000029</t>
  </si>
  <si>
    <t>A010010011500000031</t>
  </si>
  <si>
    <t>A010010011500000032</t>
  </si>
  <si>
    <t>A010010011500000035</t>
  </si>
  <si>
    <t>A010010011500000037</t>
  </si>
  <si>
    <t>A010010011500000039</t>
  </si>
  <si>
    <t>A010010011500000041</t>
  </si>
  <si>
    <t>A010010011500000043</t>
  </si>
  <si>
    <t>A010010011500000044</t>
  </si>
  <si>
    <t>A010010011500000046</t>
  </si>
  <si>
    <t>A010010011500000048</t>
  </si>
  <si>
    <t>A010010011500000050</t>
  </si>
  <si>
    <t>A010010011500000052</t>
  </si>
  <si>
    <t>A010010011500000054</t>
  </si>
  <si>
    <t>A010010011500000056</t>
  </si>
  <si>
    <t>A010010011500000058</t>
  </si>
  <si>
    <t>A010010011500000060</t>
  </si>
  <si>
    <t>A010010011500000062</t>
  </si>
  <si>
    <t>B1500000152</t>
  </si>
  <si>
    <t>A010010011500000003</t>
  </si>
  <si>
    <t>GASTOS DE TRABAJO, SUMINISTRO Y SERVICIOS</t>
  </si>
  <si>
    <t xml:space="preserve">PLANTILLA PAGOS A PROVEEDORES 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</si>
  <si>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</si>
  <si>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</si>
  <si>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</si>
  <si>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</si>
  <si>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</si>
  <si>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</si>
  <si>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Pendiente</t>
  </si>
  <si>
    <t>Atrasado</t>
  </si>
  <si>
    <t>Nombre del PROVEEDOR</t>
  </si>
  <si>
    <t>MAGIC MAGNUM VENTURES, SRL</t>
  </si>
  <si>
    <t>ARRENDAMIENTO (DISTRITO NACIONAL)</t>
  </si>
  <si>
    <t>ARRENDAMIENTO (ARCHIVO MUERTO INSTITUCIONAL)</t>
  </si>
  <si>
    <t>ARRENDAMIENTO (EQUIPO DE AROMATIZACION)</t>
  </si>
  <si>
    <t>ICU SOLUCIONES EMPRESARIALES, SRL</t>
  </si>
  <si>
    <t>CONSULTORES DE DATOS DEL CARIBE, SRL</t>
  </si>
  <si>
    <t>ARRENDAMIENTO (ENLACE FIBRA OPTICA)</t>
  </si>
  <si>
    <t>ARRENDAMIENTO (OFICINA REGIONAL SAN FRANCISCO DE MACORIS)</t>
  </si>
  <si>
    <t>SOSTENIBILIDAD 3RS, INC</t>
  </si>
  <si>
    <t>UNIFIED COMMUNICATIONS, SRL</t>
  </si>
  <si>
    <t>B1500000034</t>
  </si>
  <si>
    <t>BDO, SRL</t>
  </si>
  <si>
    <t>COLUMBUS NETWORKS DOMINICANA, SA</t>
  </si>
  <si>
    <t>COMPAÑIA DOMINICANA DE TELEFONOS S.A.</t>
  </si>
  <si>
    <t>IDENTIFICACIONES CORPORATIVAS, S.R.L.</t>
  </si>
  <si>
    <t>INVERSIONES PRF,SRL</t>
  </si>
  <si>
    <t>JORDAD, SRL.</t>
  </si>
  <si>
    <t xml:space="preserve">OFICINA GUBERNAMENTAL DE TEC. DE LA INFORMACION Y </t>
  </si>
  <si>
    <t>SOLUCIONES INTEGRALES CAF SRL</t>
  </si>
  <si>
    <t>URBANVOLT SOLUTION, SRL</t>
  </si>
  <si>
    <t>WENDY'S MUEBLES, SRL</t>
  </si>
  <si>
    <t>B1500000159</t>
  </si>
  <si>
    <t>B1500000035</t>
  </si>
  <si>
    <t>ADQUISICONES DE ACTIVOS</t>
  </si>
  <si>
    <t>ARRENDAMIENTO (PUNTO GOB-MEGACENTRO)</t>
  </si>
  <si>
    <t>ARRENDAMIENTO (PUNTO GOB-DISTRITO NACIONAL SAMBIL)</t>
  </si>
  <si>
    <t>B1500000036</t>
  </si>
  <si>
    <t>FR GROUP SRL</t>
  </si>
  <si>
    <t>MANTENIMIENTO (OFICINA REGIONAL SANTAGO)</t>
  </si>
  <si>
    <t>B1500000037</t>
  </si>
  <si>
    <t>B1500000441</t>
  </si>
  <si>
    <t>B1500000156</t>
  </si>
  <si>
    <t xml:space="preserve">PREDACTOR PEST CONTROL SRL </t>
  </si>
  <si>
    <t>B1500000038</t>
  </si>
  <si>
    <t>AGENCIA DE VIAJES MILENA TOURS</t>
  </si>
  <si>
    <t>B1500000365</t>
  </si>
  <si>
    <t>B1500000532</t>
  </si>
  <si>
    <t>B1500004563</t>
  </si>
  <si>
    <t>CRITICAL POWER SRL</t>
  </si>
  <si>
    <t>B1500000472</t>
  </si>
  <si>
    <t>EDESUR DOMINICANA S.A.</t>
  </si>
  <si>
    <t>VIGILANTES NAVIEROS DEL CARIBE SRL,</t>
  </si>
  <si>
    <t>B1500000051</t>
  </si>
  <si>
    <t>GRUPO BRIZATLANTICA DEL CARIBE , SRL</t>
  </si>
  <si>
    <t>B1500000161</t>
  </si>
  <si>
    <t>OROX INVERSIONES, SRL</t>
  </si>
  <si>
    <t>B1500001090</t>
  </si>
  <si>
    <t>Correspondiente al Mes: Agosto del Año: 2022</t>
  </si>
  <si>
    <t>B1500000015</t>
  </si>
  <si>
    <t>SOFTWARE SANTO DOMINGOS, S.A.</t>
  </si>
  <si>
    <t>B1500137347</t>
  </si>
  <si>
    <t>B1500146428</t>
  </si>
  <si>
    <t>B1500000009</t>
  </si>
  <si>
    <t>B1500000124</t>
  </si>
  <si>
    <t>B1500000259</t>
  </si>
  <si>
    <t>B1500000466</t>
  </si>
  <si>
    <t>B1500000464</t>
  </si>
  <si>
    <t>AGUA PLANETA AZUL S.A.</t>
  </si>
  <si>
    <t>B1500000027</t>
  </si>
  <si>
    <t>EXCEL CONSULTING SRL</t>
  </si>
  <si>
    <t>ARRENDAMIENTO (PARQUEO)</t>
  </si>
  <si>
    <t>B1500000308</t>
  </si>
  <si>
    <t>GARENA SRL</t>
  </si>
  <si>
    <t>B1500000316</t>
  </si>
  <si>
    <t>R.Q.D. HIGIENICOS SRL</t>
  </si>
  <si>
    <t>B1500003672</t>
  </si>
  <si>
    <t>B1500000039</t>
  </si>
  <si>
    <t>B1500001772</t>
  </si>
  <si>
    <t>B1500001758</t>
  </si>
  <si>
    <t>B1500000183</t>
  </si>
  <si>
    <t>B1500000452</t>
  </si>
  <si>
    <t>B1500000278</t>
  </si>
  <si>
    <t>B1500000277</t>
  </si>
  <si>
    <t>ARRENDAMIENTO (OFICINAS PLAZA NACO)</t>
  </si>
  <si>
    <t>B1500146661</t>
  </si>
  <si>
    <t>B1500002690</t>
  </si>
  <si>
    <t>B1500002691</t>
  </si>
  <si>
    <t xml:space="preserve">GTG INDUSTRIAL , SRL </t>
  </si>
  <si>
    <t>B1500000504</t>
  </si>
  <si>
    <t>B1500000513</t>
  </si>
  <si>
    <t>INVERSIONES SIURANA S.R.L</t>
  </si>
  <si>
    <t>B1500001098</t>
  </si>
  <si>
    <t>QUANTIFOX GROUP, SRL</t>
  </si>
  <si>
    <t>B1500000135</t>
  </si>
  <si>
    <t>B1500146672</t>
  </si>
  <si>
    <t>B1500001208</t>
  </si>
  <si>
    <t>B1500000202</t>
  </si>
  <si>
    <t>B1500000378</t>
  </si>
  <si>
    <t>B1500000184</t>
  </si>
  <si>
    <t>JORDAD, SRL</t>
  </si>
  <si>
    <t>B1500036369</t>
  </si>
  <si>
    <t>B1500036486</t>
  </si>
  <si>
    <t>SEGUROS RESERVAS, S.A</t>
  </si>
  <si>
    <t>GASTOS DE SEGUROS</t>
  </si>
  <si>
    <t>B1500036370</t>
  </si>
  <si>
    <t>B1500146818</t>
  </si>
  <si>
    <t>B1500000234</t>
  </si>
  <si>
    <t>CASA DOÑA MARCIA ,CADOMA SRL</t>
  </si>
  <si>
    <t>B1500178647</t>
  </si>
  <si>
    <t>B1500178648</t>
  </si>
  <si>
    <t>B1500178652</t>
  </si>
  <si>
    <t>B1500178654</t>
  </si>
  <si>
    <t>B1500178656</t>
  </si>
  <si>
    <t>B1500178653</t>
  </si>
  <si>
    <t>B1500007214</t>
  </si>
  <si>
    <t>B1500004153</t>
  </si>
  <si>
    <t>B1500001080</t>
  </si>
  <si>
    <t>EDITORA LISTIN DIARIO , S.A.</t>
  </si>
  <si>
    <t>EDITORA EL CARIBE, S.A</t>
  </si>
  <si>
    <t>E&amp;C MULTISERVICES, EIRL</t>
  </si>
  <si>
    <t>B1500000089</t>
  </si>
  <si>
    <t>B1500000379</t>
  </si>
  <si>
    <t>B1500000386</t>
  </si>
  <si>
    <t>SOLUCIONES MECANICAS SM</t>
  </si>
  <si>
    <t>B1500000186</t>
  </si>
  <si>
    <t>B1500000052</t>
  </si>
  <si>
    <t>B1500002724</t>
  </si>
  <si>
    <t>B1500000185</t>
  </si>
  <si>
    <t>ARRENDAMIENTO (OFICINA REGIONAL SANTIAGO)</t>
  </si>
  <si>
    <t>B1500000281</t>
  </si>
  <si>
    <t>B15000320142</t>
  </si>
  <si>
    <t>B15000320143</t>
  </si>
  <si>
    <t>MACRO SEGURIDAD MASEG,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</si>
</sst>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b/>
      <sz val="26"/>
      <name val="Century Gothic"/>
      <family val="2"/>
    </font>
    <font>
      <sz val="20"/>
      <name val="Calibri Light"/>
      <family val="2"/>
    </font>
    <font>
      <b/>
      <sz val="20"/>
      <name val="Calibri Light"/>
      <family val="2"/>
    </font>
    <font>
      <sz val="11"/>
      <name val="Calibri Light"/>
      <family val="2"/>
    </font>
    <font>
      <b/>
      <sz val="11"/>
      <name val="Calibri Light"/>
      <family val="2"/>
    </font>
    <font>
      <b/>
      <sz val="48"/>
      <name val="Century Gothic"/>
      <family val="2"/>
    </font>
    <font>
      <b/>
      <sz val="20"/>
      <color theme="0"/>
      <name val="Calibri Light"/>
      <family val="2"/>
    </font>
    <font>
      <sz val="12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2" fillId="0" borderId="0"/>
    <xf numFmtId="165" fontId="13" fillId="0" borderId="0" applyFont="0" applyFill="0" applyBorder="0" applyAlignment="0" applyProtection="0"/>
    <xf numFmtId="0" fontId="1" fillId="0" borderId="0"/>
  </cellStyleXfs>
  <cellXfs count="146">
    <xf numFmtId="0" fontId="0" fillId="0" borderId="0" xfId="0"/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66" fontId="5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/>
    <xf numFmtId="166" fontId="9" fillId="0" borderId="1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67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166" fontId="5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/>
    </xf>
    <xf numFmtId="165" fontId="5" fillId="0" borderId="0" xfId="0" applyNumberFormat="1" applyFont="1" applyFill="1" applyBorder="1" applyAlignment="1">
      <alignment vertical="center"/>
    </xf>
    <xf numFmtId="165" fontId="10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167" fontId="5" fillId="0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166" fontId="12" fillId="0" borderId="2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43" fontId="5" fillId="0" borderId="0" xfId="0" applyNumberFormat="1" applyFont="1" applyFill="1" applyBorder="1" applyAlignment="1">
      <alignment vertical="center"/>
    </xf>
    <xf numFmtId="167" fontId="12" fillId="0" borderId="2" xfId="0" applyNumberFormat="1" applyFont="1" applyFill="1" applyBorder="1" applyAlignment="1">
      <alignment horizontal="center" vertical="center"/>
    </xf>
    <xf numFmtId="166" fontId="11" fillId="0" borderId="2" xfId="0" applyNumberFormat="1" applyFont="1" applyFill="1" applyBorder="1" applyAlignment="1">
      <alignment horizontal="center" vertical="center" wrapText="1"/>
    </xf>
    <xf numFmtId="167" fontId="5" fillId="4" borderId="2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166" fontId="5" fillId="4" borderId="2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vertical="center"/>
    </xf>
    <xf numFmtId="166" fontId="5" fillId="4" borderId="1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165" fontId="5" fillId="0" borderId="0" xfId="5" applyFont="1" applyFill="1" applyBorder="1" applyAlignment="1">
      <alignment vertical="center"/>
    </xf>
    <xf numFmtId="166" fontId="6" fillId="0" borderId="0" xfId="0" applyNumberFormat="1" applyFont="1" applyFill="1" applyBorder="1" applyAlignment="1">
      <alignment vertical="center"/>
    </xf>
    <xf numFmtId="165" fontId="6" fillId="4" borderId="0" xfId="5" applyFont="1" applyFill="1" applyBorder="1" applyAlignment="1">
      <alignment vertical="center"/>
    </xf>
    <xf numFmtId="166" fontId="10" fillId="0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165" fontId="5" fillId="2" borderId="0" xfId="5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166" fontId="5" fillId="0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166" fontId="5" fillId="2" borderId="0" xfId="0" applyNumberFormat="1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right" vertical="center"/>
    </xf>
    <xf numFmtId="0" fontId="15" fillId="0" borderId="13" xfId="0" applyFont="1" applyFill="1" applyBorder="1" applyAlignment="1">
      <alignment horizontal="left" vertical="center" wrapText="1"/>
    </xf>
    <xf numFmtId="165" fontId="16" fillId="0" borderId="14" xfId="0" applyNumberFormat="1" applyFont="1" applyFill="1" applyBorder="1" applyAlignment="1">
      <alignment horizontal="right" vertical="center" wrapText="1"/>
    </xf>
    <xf numFmtId="165" fontId="15" fillId="0" borderId="15" xfId="0" applyNumberFormat="1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left" vertical="center" wrapText="1"/>
    </xf>
    <xf numFmtId="165" fontId="16" fillId="0" borderId="0" xfId="0" applyNumberFormat="1" applyFont="1" applyFill="1" applyBorder="1" applyAlignment="1">
      <alignment horizontal="right" vertical="center" wrapText="1"/>
    </xf>
    <xf numFmtId="165" fontId="15" fillId="0" borderId="9" xfId="0" applyNumberFormat="1" applyFont="1" applyFill="1" applyBorder="1" applyAlignment="1">
      <alignment horizontal="center" vertical="center" wrapText="1"/>
    </xf>
    <xf numFmtId="165" fontId="15" fillId="0" borderId="9" xfId="0" applyNumberFormat="1" applyFont="1" applyFill="1" applyBorder="1" applyAlignment="1">
      <alignment vertical="center"/>
    </xf>
    <xf numFmtId="165" fontId="15" fillId="0" borderId="0" xfId="0" applyNumberFormat="1" applyFont="1" applyFill="1" applyBorder="1" applyAlignment="1">
      <alignment horizontal="right" vertical="center" wrapText="1"/>
    </xf>
    <xf numFmtId="165" fontId="17" fillId="0" borderId="9" xfId="0" applyNumberFormat="1" applyFont="1" applyFill="1" applyBorder="1" applyAlignment="1">
      <alignment vertical="center"/>
    </xf>
    <xf numFmtId="43" fontId="15" fillId="0" borderId="9" xfId="0" applyNumberFormat="1" applyFont="1" applyFill="1" applyBorder="1" applyAlignment="1">
      <alignment vertical="center"/>
    </xf>
    <xf numFmtId="43" fontId="15" fillId="0" borderId="9" xfId="0" applyNumberFormat="1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left" vertical="center" wrapText="1"/>
    </xf>
    <xf numFmtId="165" fontId="15" fillId="0" borderId="16" xfId="0" applyNumberFormat="1" applyFont="1" applyFill="1" applyBorder="1" applyAlignment="1">
      <alignment horizontal="right" vertical="center" wrapText="1"/>
    </xf>
    <xf numFmtId="43" fontId="15" fillId="0" borderId="12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164" fontId="18" fillId="2" borderId="0" xfId="0" applyNumberFormat="1" applyFont="1" applyFill="1" applyBorder="1" applyAlignment="1">
      <alignment horizontal="right" vertical="center"/>
    </xf>
    <xf numFmtId="43" fontId="18" fillId="2" borderId="0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43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43" fontId="20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3" fontId="20" fillId="0" borderId="2" xfId="0" applyNumberFormat="1" applyFont="1" applyBorder="1" applyAlignment="1">
      <alignment horizontal="center" vertical="center" wrapText="1"/>
    </xf>
    <xf numFmtId="43" fontId="3" fillId="0" borderId="2" xfId="0" applyNumberFormat="1" applyFont="1" applyBorder="1" applyAlignment="1">
      <alignment horizontal="center" vertical="center" wrapText="1"/>
    </xf>
    <xf numFmtId="43" fontId="3" fillId="0" borderId="1" xfId="0" applyNumberFormat="1" applyFont="1" applyBorder="1" applyAlignment="1">
      <alignment horizontal="center" vertical="center" wrapText="1"/>
    </xf>
    <xf numFmtId="43" fontId="3" fillId="0" borderId="2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right" vertical="center"/>
    </xf>
    <xf numFmtId="166" fontId="21" fillId="0" borderId="1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66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/>
    <xf numFmtId="167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166" fontId="3" fillId="0" borderId="0" xfId="0" applyNumberFormat="1" applyFont="1" applyFill="1" applyBorder="1" applyAlignment="1">
      <alignment horizontal="center" vertical="center" wrapText="1"/>
    </xf>
    <xf numFmtId="168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8" xfId="0" applyNumberFormat="1" applyFont="1" applyFill="1" applyBorder="1" applyAlignment="1">
      <alignment horizontal="center" vertical="center" wrapText="1"/>
    </xf>
    <xf numFmtId="0" fontId="19" fillId="0" borderId="19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67" fontId="27" fillId="0" borderId="2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left" vertical="center" wrapText="1"/>
    </xf>
    <xf numFmtId="0" fontId="27" fillId="2" borderId="2" xfId="0" applyFont="1" applyFill="1" applyBorder="1" applyAlignment="1">
      <alignment horizontal="center" vertical="center" wrapText="1"/>
    </xf>
    <xf numFmtId="166" fontId="27" fillId="0" borderId="1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166" fontId="23" fillId="0" borderId="0" xfId="0" applyNumberFormat="1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166" fontId="25" fillId="0" borderId="0" xfId="0" applyNumberFormat="1" applyFont="1" applyAlignment="1">
      <alignment vertical="center"/>
    </xf>
    <xf numFmtId="0" fontId="25" fillId="0" borderId="0" xfId="0" applyFont="1" applyAlignment="1">
      <alignment horizontal="center" vertical="center"/>
    </xf>
    <xf numFmtId="167" fontId="27" fillId="0" borderId="2" xfId="0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165" fontId="27" fillId="0" borderId="0" xfId="5" applyFont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left" vertical="center" wrapText="1"/>
    </xf>
    <xf numFmtId="166" fontId="27" fillId="2" borderId="1" xfId="0" applyNumberFormat="1" applyFont="1" applyFill="1" applyBorder="1" applyAlignment="1">
      <alignment horizontal="center" vertical="center" wrapText="1"/>
    </xf>
    <xf numFmtId="167" fontId="27" fillId="2" borderId="2" xfId="0" applyNumberFormat="1" applyFont="1" applyFill="1" applyBorder="1" applyAlignment="1">
      <alignment horizontal="center" vertical="center"/>
    </xf>
    <xf numFmtId="165" fontId="23" fillId="0" borderId="0" xfId="5" applyFont="1" applyAlignment="1">
      <alignment vertical="center"/>
    </xf>
    <xf numFmtId="0" fontId="31" fillId="2" borderId="2" xfId="0" applyFont="1" applyFill="1" applyBorder="1" applyAlignment="1">
      <alignment vertical="center" wrapText="1"/>
    </xf>
    <xf numFmtId="166" fontId="28" fillId="0" borderId="1" xfId="0" applyNumberFormat="1" applyFont="1" applyFill="1" applyBorder="1" applyAlignment="1">
      <alignment horizontal="center" vertical="center" wrapText="1"/>
    </xf>
    <xf numFmtId="166" fontId="27" fillId="0" borderId="2" xfId="0" applyNumberFormat="1" applyFont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165" fontId="5" fillId="0" borderId="0" xfId="5" applyFont="1" applyAlignment="1">
      <alignment vertical="center"/>
    </xf>
    <xf numFmtId="166" fontId="27" fillId="0" borderId="1" xfId="0" applyNumberFormat="1" applyFont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/>
    </xf>
    <xf numFmtId="0" fontId="26" fillId="6" borderId="1" xfId="0" applyFont="1" applyFill="1" applyBorder="1" applyAlignment="1">
      <alignment horizontal="center" vertical="center" wrapText="1"/>
    </xf>
    <xf numFmtId="166" fontId="26" fillId="6" borderId="1" xfId="0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0" fillId="5" borderId="0" xfId="0" applyFont="1" applyFill="1" applyBorder="1" applyAlignment="1">
      <alignment horizontal="center" vertical="center"/>
    </xf>
    <xf numFmtId="0" fontId="30" fillId="5" borderId="9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4" xfId="0" applyNumberFormat="1" applyFont="1" applyFill="1" applyBorder="1" applyAlignment="1">
      <alignment horizontal="center" vertical="center" wrapText="1"/>
    </xf>
    <xf numFmtId="0" fontId="19" fillId="0" borderId="7" xfId="0" applyNumberFormat="1" applyFont="1" applyFill="1" applyBorder="1" applyAlignment="1">
      <alignment horizontal="center" vertical="center" wrapText="1"/>
    </xf>
    <xf numFmtId="166" fontId="6" fillId="0" borderId="4" xfId="0" applyNumberFormat="1" applyFont="1" applyFill="1" applyBorder="1" applyAlignment="1">
      <alignment horizontal="center" vertical="center" wrapText="1"/>
    </xf>
    <xf numFmtId="166" fontId="6" fillId="0" borderId="7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/>
    </xf>
    <xf numFmtId="0" fontId="14" fillId="0" borderId="7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 wrapText="1"/>
    </xf>
    <xf numFmtId="0" fontId="14" fillId="0" borderId="8" xfId="0" applyNumberFormat="1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14" xfId="0" applyNumberFormat="1" applyFont="1" applyFill="1" applyBorder="1" applyAlignment="1">
      <alignment horizontal="center" vertical="center" wrapText="1"/>
    </xf>
    <xf numFmtId="0" fontId="14" fillId="0" borderId="16" xfId="0" applyNumberFormat="1" applyFont="1" applyFill="1" applyBorder="1" applyAlignment="1">
      <alignment horizontal="center" vertical="center" wrapText="1"/>
    </xf>
    <xf numFmtId="0" fontId="14" fillId="0" borderId="15" xfId="0" applyNumberFormat="1" applyFont="1" applyFill="1" applyBorder="1" applyAlignment="1">
      <alignment horizontal="center" vertical="center" wrapText="1"/>
    </xf>
    <xf numFmtId="0" fontId="14" fillId="0" borderId="12" xfId="0" applyNumberFormat="1" applyFont="1" applyFill="1" applyBorder="1" applyAlignment="1">
      <alignment horizontal="center" vertical="center" wrapText="1"/>
    </xf>
  </cellXfs>
  <cellStyles count="7">
    <cellStyle name="Comma" xfId="5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6" xr:uid="{00000000-0005-0000-0000-000004000000}"/>
    <cellStyle name="Normal 4" xfId="4" xr:uid="{00000000-0005-0000-0000-000005000000}"/>
    <cellStyle name="Porcentual 2" xfId="3" xr:uid="{00000000-0005-0000-0000-000006000000}"/>
  </cellStyles>
  <dxfs count="0"/>
  <tableStyles count="0" defaultTableStyle="TableStyleMedium9" defaultPivotStyle="PivotStyleLight16"/>
  <colors>
    <mruColors>
      <color rgb="FFFF9966"/>
      <color rgb="FFFF71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142875</xdr:colOff>
      <xdr:row>6</xdr:row>
      <xdr:rowOff>47625</xdr:rowOff>
    </xdr:from>
    <xdr:ext cx="2651325" cy="1916008"/>
    <xdr:pic>
      <xdr:nvPicPr>
        <xdr:cNvPr id="2" name="Picture 1">
          <a:extLst>
            <a:ext uri="{FF2B5EF4-FFF2-40B4-BE49-F238E27FC236}">
              <a16:creationId xmlns:a16="http://schemas.microsoft.com/office/drawing/2014/main" id="{0F3739E4-A27C-43E5-9BE6-F2FC178050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57788175" y="971550"/>
          <a:ext cx="2651325" cy="1916008"/>
        </a:xfrm>
        <a:prstGeom prst="rect">
          <a:avLst/>
        </a:prstGeom>
      </xdr:spPr>
    </xdr:pic>
    <xdr:clientData/>
  </xdr:oneCellAnchor>
  <xdr:oneCellAnchor>
    <xdr:from>
      <xdr:col>7</xdr:col>
      <xdr:colOff>1195573</xdr:colOff>
      <xdr:row>0</xdr:row>
      <xdr:rowOff>264582</xdr:rowOff>
    </xdr:from>
    <xdr:ext cx="2741427" cy="2102130"/>
    <xdr:pic>
      <xdr:nvPicPr>
        <xdr:cNvPr id="3" name="Picture 2">
          <a:extLst>
            <a:ext uri="{FF2B5EF4-FFF2-40B4-BE49-F238E27FC236}">
              <a16:creationId xmlns:a16="http://schemas.microsoft.com/office/drawing/2014/main" id="{E4BA9511-22F5-4C27-9B3F-0988987DC5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059"/>
        <a:stretch/>
      </xdr:blipFill>
      <xdr:spPr>
        <a:xfrm>
          <a:off x="15133823" y="264582"/>
          <a:ext cx="2741427" cy="210213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</xdr:col>
      <xdr:colOff>0</xdr:colOff>
      <xdr:row>8</xdr:row>
      <xdr:rowOff>83343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B7CA522E-B7EB-4CE2-A5C7-041E5006B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1785257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I112"/>
  <sheetViews>
    <sheetView showGridLines="0" tabSelected="1" topLeftCell="A93" zoomScale="90" zoomScaleNormal="90" workbookViewId="0">
      <selection activeCell="G11" sqref="G11:G12"/>
    </sheetView>
  </sheetViews>
  <sheetFormatPr defaultColWidth="77.7109375" defaultRowHeight="25.5" x14ac:dyDescent="0.35"/>
  <cols>
    <col min="1" max="1" width="48" style="96" customWidth="1"/>
    <col min="2" max="2" width="52.42578125" style="97" customWidth="1"/>
    <col min="3" max="3" width="26.5703125" style="98" customWidth="1"/>
    <col min="4" max="4" width="17.7109375" style="96" customWidth="1"/>
    <col min="5" max="5" width="24.28515625" style="99" customWidth="1"/>
    <col min="6" max="6" width="18.7109375" style="96" customWidth="1"/>
    <col min="7" max="7" width="21.42578125" style="96" customWidth="1"/>
    <col min="8" max="8" width="24.28515625" style="89" customWidth="1"/>
    <col min="9" max="9" width="34.5703125" style="96" customWidth="1"/>
    <col min="10" max="16384" width="77.7109375" style="97"/>
  </cols>
  <sheetData>
    <row r="3" spans="1:9" ht="25.5" hidden="1" customHeight="1" x14ac:dyDescent="0.35"/>
    <row r="4" spans="1:9" ht="25.5" hidden="1" customHeight="1" x14ac:dyDescent="0.35"/>
    <row r="5" spans="1:9" ht="25.5" hidden="1" customHeight="1" x14ac:dyDescent="0.35"/>
    <row r="6" spans="1:9" ht="21.75" customHeight="1" x14ac:dyDescent="0.35"/>
    <row r="7" spans="1:9" ht="63.75" customHeight="1" x14ac:dyDescent="0.2">
      <c r="A7" s="120" t="s">
        <v>95</v>
      </c>
      <c r="B7" s="120"/>
      <c r="C7" s="120"/>
      <c r="D7" s="120"/>
      <c r="E7" s="120"/>
      <c r="F7" s="120"/>
      <c r="G7" s="120"/>
      <c r="H7" s="120"/>
      <c r="I7" s="120"/>
    </row>
    <row r="8" spans="1:9" ht="22.5" customHeight="1" x14ac:dyDescent="0.2">
      <c r="A8" s="121" t="s">
        <v>117</v>
      </c>
      <c r="B8" s="121"/>
      <c r="C8" s="121"/>
      <c r="D8" s="121"/>
      <c r="E8" s="121"/>
      <c r="F8" s="121"/>
      <c r="G8" s="121"/>
      <c r="H8" s="121"/>
      <c r="I8" s="121"/>
    </row>
    <row r="9" spans="1:9" ht="26.25" x14ac:dyDescent="0.4">
      <c r="A9" s="100"/>
      <c r="B9" s="100"/>
      <c r="C9" s="101"/>
      <c r="D9" s="100"/>
      <c r="E9" s="102"/>
      <c r="F9" s="103"/>
      <c r="G9" s="100"/>
      <c r="H9" s="90"/>
      <c r="I9" s="103"/>
    </row>
    <row r="10" spans="1:9" ht="49.5" customHeight="1" x14ac:dyDescent="0.2">
      <c r="A10" s="122" t="s">
        <v>174</v>
      </c>
      <c r="B10" s="122"/>
      <c r="C10" s="122"/>
      <c r="D10" s="122"/>
      <c r="E10" s="122"/>
      <c r="F10" s="122"/>
      <c r="G10" s="122"/>
      <c r="H10" s="122"/>
      <c r="I10" s="123"/>
    </row>
    <row r="11" spans="1:9" ht="26.25" customHeight="1" x14ac:dyDescent="0.2">
      <c r="A11" s="118" t="s">
        <v>126</v>
      </c>
      <c r="B11" s="117" t="s">
        <v>3</v>
      </c>
      <c r="C11" s="118" t="s">
        <v>1</v>
      </c>
      <c r="D11" s="118" t="s">
        <v>118</v>
      </c>
      <c r="E11" s="119" t="s">
        <v>119</v>
      </c>
      <c r="F11" s="118" t="s">
        <v>120</v>
      </c>
      <c r="G11" s="118" t="s">
        <v>121</v>
      </c>
      <c r="H11" s="119" t="s">
        <v>122</v>
      </c>
      <c r="I11" s="118" t="s">
        <v>123</v>
      </c>
    </row>
    <row r="12" spans="1:9" ht="56.25" customHeight="1" x14ac:dyDescent="0.2">
      <c r="A12" s="118"/>
      <c r="B12" s="117"/>
      <c r="C12" s="118"/>
      <c r="D12" s="118"/>
      <c r="E12" s="119"/>
      <c r="F12" s="118"/>
      <c r="G12" s="118"/>
      <c r="H12" s="119"/>
      <c r="I12" s="118"/>
    </row>
    <row r="13" spans="1:9" s="105" customFormat="1" ht="32.25" customHeight="1" x14ac:dyDescent="0.2">
      <c r="A13" s="107" t="s">
        <v>10</v>
      </c>
      <c r="B13" s="107" t="s">
        <v>5</v>
      </c>
      <c r="C13" s="94"/>
      <c r="D13" s="109">
        <v>44804</v>
      </c>
      <c r="E13" s="108">
        <v>656000</v>
      </c>
      <c r="F13" s="109"/>
      <c r="G13" s="113">
        <v>0</v>
      </c>
      <c r="H13" s="95">
        <f t="shared" ref="H13" si="0">E13-G13</f>
        <v>656000</v>
      </c>
      <c r="I13" s="104" t="s">
        <v>124</v>
      </c>
    </row>
    <row r="14" spans="1:9" s="105" customFormat="1" ht="32.25" customHeight="1" x14ac:dyDescent="0.2">
      <c r="A14" s="107" t="s">
        <v>161</v>
      </c>
      <c r="B14" s="107" t="s">
        <v>116</v>
      </c>
      <c r="C14" s="94" t="s">
        <v>164</v>
      </c>
      <c r="D14" s="109">
        <v>44767</v>
      </c>
      <c r="E14" s="108">
        <v>136567.54</v>
      </c>
      <c r="F14" s="109">
        <f t="shared" ref="F14:F28" si="1">+D14+30</f>
        <v>44797</v>
      </c>
      <c r="G14" s="113">
        <v>0</v>
      </c>
      <c r="H14" s="95">
        <f t="shared" ref="H14:H32" si="2">E14-G14</f>
        <v>136567.54</v>
      </c>
      <c r="I14" s="104" t="s">
        <v>125</v>
      </c>
    </row>
    <row r="15" spans="1:9" s="105" customFormat="1" ht="32.25" customHeight="1" x14ac:dyDescent="0.2">
      <c r="A15" s="107" t="s">
        <v>184</v>
      </c>
      <c r="B15" s="107" t="s">
        <v>116</v>
      </c>
      <c r="C15" s="94" t="s">
        <v>177</v>
      </c>
      <c r="D15" s="109">
        <v>44774</v>
      </c>
      <c r="E15" s="108">
        <v>3780</v>
      </c>
      <c r="F15" s="109">
        <f t="shared" si="1"/>
        <v>44804</v>
      </c>
      <c r="G15" s="113">
        <v>0</v>
      </c>
      <c r="H15" s="95">
        <f t="shared" si="2"/>
        <v>3780</v>
      </c>
      <c r="I15" s="104" t="s">
        <v>124</v>
      </c>
    </row>
    <row r="16" spans="1:9" s="105" customFormat="1" ht="32.25" customHeight="1" x14ac:dyDescent="0.2">
      <c r="A16" s="107" t="s">
        <v>184</v>
      </c>
      <c r="B16" s="107" t="s">
        <v>116</v>
      </c>
      <c r="C16" s="94" t="s">
        <v>178</v>
      </c>
      <c r="D16" s="109">
        <v>44781</v>
      </c>
      <c r="E16" s="108">
        <v>4080</v>
      </c>
      <c r="F16" s="109">
        <f t="shared" si="1"/>
        <v>44811</v>
      </c>
      <c r="G16" s="113">
        <v>0</v>
      </c>
      <c r="H16" s="95">
        <f t="shared" si="2"/>
        <v>4080</v>
      </c>
      <c r="I16" s="104" t="s">
        <v>124</v>
      </c>
    </row>
    <row r="17" spans="1:9" s="105" customFormat="1" ht="32.25" customHeight="1" x14ac:dyDescent="0.2">
      <c r="A17" s="107" t="s">
        <v>184</v>
      </c>
      <c r="B17" s="107" t="s">
        <v>116</v>
      </c>
      <c r="C17" s="94" t="s">
        <v>201</v>
      </c>
      <c r="D17" s="109">
        <v>44788</v>
      </c>
      <c r="E17" s="108">
        <v>3420</v>
      </c>
      <c r="F17" s="109">
        <f t="shared" si="1"/>
        <v>44818</v>
      </c>
      <c r="G17" s="113">
        <v>0</v>
      </c>
      <c r="H17" s="95">
        <f t="shared" si="2"/>
        <v>3420</v>
      </c>
      <c r="I17" s="104" t="s">
        <v>124</v>
      </c>
    </row>
    <row r="18" spans="1:9" s="105" customFormat="1" ht="32.25" customHeight="1" x14ac:dyDescent="0.2">
      <c r="A18" s="107" t="s">
        <v>184</v>
      </c>
      <c r="B18" s="107" t="s">
        <v>116</v>
      </c>
      <c r="C18" s="114" t="s">
        <v>211</v>
      </c>
      <c r="D18" s="109">
        <v>44795</v>
      </c>
      <c r="E18" s="108">
        <v>2460</v>
      </c>
      <c r="F18" s="109">
        <f t="shared" si="1"/>
        <v>44825</v>
      </c>
      <c r="G18" s="113">
        <v>0</v>
      </c>
      <c r="H18" s="95">
        <f t="shared" si="2"/>
        <v>2460</v>
      </c>
      <c r="I18" s="104" t="s">
        <v>124</v>
      </c>
    </row>
    <row r="19" spans="1:9" s="105" customFormat="1" ht="32.25" customHeight="1" x14ac:dyDescent="0.2">
      <c r="A19" s="107" t="s">
        <v>184</v>
      </c>
      <c r="B19" s="107" t="s">
        <v>116</v>
      </c>
      <c r="C19" s="114" t="s">
        <v>222</v>
      </c>
      <c r="D19" s="109">
        <v>44802</v>
      </c>
      <c r="E19" s="108">
        <v>3180</v>
      </c>
      <c r="F19" s="109">
        <f t="shared" si="1"/>
        <v>44832</v>
      </c>
      <c r="G19" s="113">
        <v>0</v>
      </c>
      <c r="H19" s="95">
        <f t="shared" si="2"/>
        <v>3180</v>
      </c>
      <c r="I19" s="104" t="s">
        <v>124</v>
      </c>
    </row>
    <row r="20" spans="1:9" s="105" customFormat="1" ht="32.25" customHeight="1" x14ac:dyDescent="0.2">
      <c r="A20" s="111" t="s">
        <v>21</v>
      </c>
      <c r="B20" s="107" t="s">
        <v>116</v>
      </c>
      <c r="C20" s="114" t="s">
        <v>246</v>
      </c>
      <c r="D20" s="109">
        <v>44774</v>
      </c>
      <c r="E20" s="108">
        <v>11734.86</v>
      </c>
      <c r="F20" s="109">
        <f t="shared" si="1"/>
        <v>44804</v>
      </c>
      <c r="G20" s="113">
        <v>0</v>
      </c>
      <c r="H20" s="95">
        <f t="shared" si="2"/>
        <v>11734.86</v>
      </c>
      <c r="I20" s="104"/>
    </row>
    <row r="21" spans="1:9" s="105" customFormat="1" ht="32.25" customHeight="1" x14ac:dyDescent="0.2">
      <c r="A21" s="107" t="s">
        <v>138</v>
      </c>
      <c r="B21" s="107" t="s">
        <v>150</v>
      </c>
      <c r="C21" s="94" t="s">
        <v>148</v>
      </c>
      <c r="D21" s="109">
        <v>44663</v>
      </c>
      <c r="E21" s="108">
        <v>1035619.51</v>
      </c>
      <c r="F21" s="109">
        <f t="shared" si="1"/>
        <v>44693</v>
      </c>
      <c r="G21" s="113">
        <v>0</v>
      </c>
      <c r="H21" s="95">
        <f t="shared" si="2"/>
        <v>1035619.51</v>
      </c>
      <c r="I21" s="104" t="s">
        <v>125</v>
      </c>
    </row>
    <row r="22" spans="1:9" s="105" customFormat="1" ht="32.25" customHeight="1" x14ac:dyDescent="0.2">
      <c r="A22" s="107" t="s">
        <v>224</v>
      </c>
      <c r="B22" s="107" t="s">
        <v>116</v>
      </c>
      <c r="C22" s="94" t="s">
        <v>223</v>
      </c>
      <c r="D22" s="109">
        <v>44796</v>
      </c>
      <c r="E22" s="108">
        <v>15280.86</v>
      </c>
      <c r="F22" s="109">
        <f t="shared" si="1"/>
        <v>44826</v>
      </c>
      <c r="G22" s="113">
        <v>0</v>
      </c>
      <c r="H22" s="95">
        <f t="shared" si="2"/>
        <v>15280.86</v>
      </c>
      <c r="I22" s="104" t="s">
        <v>124</v>
      </c>
    </row>
    <row r="23" spans="1:9" s="105" customFormat="1" ht="32.25" customHeight="1" x14ac:dyDescent="0.2">
      <c r="A23" s="107" t="s">
        <v>139</v>
      </c>
      <c r="B23" s="107" t="s">
        <v>116</v>
      </c>
      <c r="C23" s="94" t="s">
        <v>192</v>
      </c>
      <c r="D23" s="109">
        <v>44774</v>
      </c>
      <c r="E23" s="108">
        <v>1786882.01</v>
      </c>
      <c r="F23" s="109">
        <f t="shared" si="1"/>
        <v>44804</v>
      </c>
      <c r="G23" s="113">
        <v>0</v>
      </c>
      <c r="H23" s="95">
        <f t="shared" si="2"/>
        <v>1786882.01</v>
      </c>
      <c r="I23" s="104" t="s">
        <v>124</v>
      </c>
    </row>
    <row r="24" spans="1:9" s="105" customFormat="1" ht="32.25" customHeight="1" x14ac:dyDescent="0.2">
      <c r="A24" s="107" t="s">
        <v>140</v>
      </c>
      <c r="B24" s="107" t="s">
        <v>116</v>
      </c>
      <c r="C24" s="94" t="s">
        <v>225</v>
      </c>
      <c r="D24" s="109">
        <v>44801</v>
      </c>
      <c r="E24" s="108">
        <v>4342.96</v>
      </c>
      <c r="F24" s="109">
        <f t="shared" si="1"/>
        <v>44831</v>
      </c>
      <c r="G24" s="113">
        <v>0</v>
      </c>
      <c r="H24" s="95">
        <f t="shared" si="2"/>
        <v>4342.96</v>
      </c>
      <c r="I24" s="104" t="s">
        <v>124</v>
      </c>
    </row>
    <row r="25" spans="1:9" s="105" customFormat="1" ht="32.25" customHeight="1" x14ac:dyDescent="0.2">
      <c r="A25" s="107" t="s">
        <v>140</v>
      </c>
      <c r="B25" s="107" t="s">
        <v>116</v>
      </c>
      <c r="C25" s="94" t="s">
        <v>226</v>
      </c>
      <c r="D25" s="109">
        <v>44801</v>
      </c>
      <c r="E25" s="108">
        <v>193161.75</v>
      </c>
      <c r="F25" s="109">
        <f t="shared" si="1"/>
        <v>44831</v>
      </c>
      <c r="G25" s="113">
        <v>0</v>
      </c>
      <c r="H25" s="95">
        <f t="shared" si="2"/>
        <v>193161.75</v>
      </c>
      <c r="I25" s="104" t="s">
        <v>124</v>
      </c>
    </row>
    <row r="26" spans="1:9" s="105" customFormat="1" ht="32.25" customHeight="1" x14ac:dyDescent="0.2">
      <c r="A26" s="107" t="s">
        <v>140</v>
      </c>
      <c r="B26" s="107" t="s">
        <v>116</v>
      </c>
      <c r="C26" s="94" t="s">
        <v>227</v>
      </c>
      <c r="D26" s="109">
        <v>44801</v>
      </c>
      <c r="E26" s="108">
        <v>13309.18</v>
      </c>
      <c r="F26" s="109">
        <f t="shared" si="1"/>
        <v>44831</v>
      </c>
      <c r="G26" s="113">
        <v>0</v>
      </c>
      <c r="H26" s="95">
        <f t="shared" si="2"/>
        <v>13309.18</v>
      </c>
      <c r="I26" s="104" t="s">
        <v>124</v>
      </c>
    </row>
    <row r="27" spans="1:9" s="105" customFormat="1" ht="32.25" customHeight="1" x14ac:dyDescent="0.2">
      <c r="A27" s="107" t="s">
        <v>140</v>
      </c>
      <c r="B27" s="107" t="s">
        <v>116</v>
      </c>
      <c r="C27" s="94" t="s">
        <v>228</v>
      </c>
      <c r="D27" s="109">
        <v>44801</v>
      </c>
      <c r="E27" s="108">
        <v>2117.15</v>
      </c>
      <c r="F27" s="109">
        <f t="shared" si="1"/>
        <v>44831</v>
      </c>
      <c r="G27" s="113">
        <v>0</v>
      </c>
      <c r="H27" s="95">
        <f t="shared" si="2"/>
        <v>2117.15</v>
      </c>
      <c r="I27" s="104" t="s">
        <v>124</v>
      </c>
    </row>
    <row r="28" spans="1:9" s="105" customFormat="1" ht="32.25" customHeight="1" x14ac:dyDescent="0.2">
      <c r="A28" s="107" t="s">
        <v>140</v>
      </c>
      <c r="B28" s="107" t="s">
        <v>116</v>
      </c>
      <c r="C28" s="94" t="s">
        <v>229</v>
      </c>
      <c r="D28" s="109">
        <v>44801</v>
      </c>
      <c r="E28" s="108">
        <v>6657.27</v>
      </c>
      <c r="F28" s="109">
        <f t="shared" si="1"/>
        <v>44831</v>
      </c>
      <c r="G28" s="113">
        <v>0</v>
      </c>
      <c r="H28" s="95">
        <f t="shared" si="2"/>
        <v>6657.27</v>
      </c>
      <c r="I28" s="104" t="s">
        <v>124</v>
      </c>
    </row>
    <row r="29" spans="1:9" s="105" customFormat="1" ht="32.25" customHeight="1" x14ac:dyDescent="0.2">
      <c r="A29" s="107" t="s">
        <v>140</v>
      </c>
      <c r="B29" s="107" t="s">
        <v>116</v>
      </c>
      <c r="C29" s="94" t="s">
        <v>230</v>
      </c>
      <c r="D29" s="109">
        <v>44801</v>
      </c>
      <c r="E29" s="108">
        <v>348535.18</v>
      </c>
      <c r="F29" s="109">
        <f t="shared" ref="F29:F45" si="3">+D29+30</f>
        <v>44831</v>
      </c>
      <c r="G29" s="113">
        <v>0</v>
      </c>
      <c r="H29" s="95">
        <f t="shared" si="2"/>
        <v>348535.18</v>
      </c>
      <c r="I29" s="104" t="s">
        <v>124</v>
      </c>
    </row>
    <row r="30" spans="1:9" s="105" customFormat="1" ht="32.25" customHeight="1" x14ac:dyDescent="0.2">
      <c r="A30" s="107" t="s">
        <v>132</v>
      </c>
      <c r="B30" s="107" t="s">
        <v>116</v>
      </c>
      <c r="C30" s="114" t="s">
        <v>212</v>
      </c>
      <c r="D30" s="109">
        <v>44783</v>
      </c>
      <c r="E30" s="108">
        <v>9174.2199999999993</v>
      </c>
      <c r="F30" s="109">
        <f t="shared" si="3"/>
        <v>44813</v>
      </c>
      <c r="G30" s="113"/>
      <c r="H30" s="95">
        <f t="shared" si="2"/>
        <v>9174.2199999999993</v>
      </c>
      <c r="I30" s="104" t="s">
        <v>124</v>
      </c>
    </row>
    <row r="31" spans="1:9" s="105" customFormat="1" ht="32.25" customHeight="1" x14ac:dyDescent="0.2">
      <c r="A31" s="107" t="s">
        <v>165</v>
      </c>
      <c r="B31" s="107" t="s">
        <v>116</v>
      </c>
      <c r="C31" s="94" t="s">
        <v>166</v>
      </c>
      <c r="D31" s="109">
        <v>44769</v>
      </c>
      <c r="E31" s="108">
        <v>80240</v>
      </c>
      <c r="F31" s="109">
        <f t="shared" si="3"/>
        <v>44799</v>
      </c>
      <c r="G31" s="113">
        <v>0</v>
      </c>
      <c r="H31" s="95">
        <f t="shared" si="2"/>
        <v>80240</v>
      </c>
      <c r="I31" s="104" t="s">
        <v>125</v>
      </c>
    </row>
    <row r="32" spans="1:9" s="105" customFormat="1" ht="32.25" customHeight="1" x14ac:dyDescent="0.2">
      <c r="A32" s="107" t="s">
        <v>236</v>
      </c>
      <c r="B32" s="107" t="s">
        <v>116</v>
      </c>
      <c r="C32" s="94" t="s">
        <v>233</v>
      </c>
      <c r="D32" s="109">
        <v>44785</v>
      </c>
      <c r="E32" s="108">
        <v>176972.75</v>
      </c>
      <c r="F32" s="109">
        <f t="shared" si="3"/>
        <v>44815</v>
      </c>
      <c r="G32" s="116">
        <v>0</v>
      </c>
      <c r="H32" s="95">
        <f t="shared" si="2"/>
        <v>176972.75</v>
      </c>
      <c r="I32" s="104" t="s">
        <v>124</v>
      </c>
    </row>
    <row r="33" spans="1:9" s="105" customFormat="1" ht="32.25" customHeight="1" x14ac:dyDescent="0.2">
      <c r="A33" s="107" t="s">
        <v>167</v>
      </c>
      <c r="B33" s="107" t="s">
        <v>116</v>
      </c>
      <c r="C33" s="94" t="s">
        <v>247</v>
      </c>
      <c r="D33" s="109">
        <v>44804</v>
      </c>
      <c r="E33" s="108">
        <v>139421.92000000001</v>
      </c>
      <c r="F33" s="109">
        <f t="shared" si="3"/>
        <v>44834</v>
      </c>
      <c r="G33" s="113">
        <v>0</v>
      </c>
      <c r="H33" s="95">
        <f t="shared" ref="H33:H34" si="4">E33-G33</f>
        <v>139421.92000000001</v>
      </c>
      <c r="I33" s="104" t="s">
        <v>124</v>
      </c>
    </row>
    <row r="34" spans="1:9" s="105" customFormat="1" ht="32.25" customHeight="1" x14ac:dyDescent="0.2">
      <c r="A34" s="107" t="s">
        <v>167</v>
      </c>
      <c r="B34" s="107" t="s">
        <v>116</v>
      </c>
      <c r="C34" s="94" t="s">
        <v>248</v>
      </c>
      <c r="D34" s="109">
        <v>44804</v>
      </c>
      <c r="E34" s="108">
        <v>93409.919999999998</v>
      </c>
      <c r="F34" s="109">
        <f t="shared" si="3"/>
        <v>44834</v>
      </c>
      <c r="G34" s="113">
        <v>0</v>
      </c>
      <c r="H34" s="95">
        <f t="shared" si="4"/>
        <v>93409.919999999998</v>
      </c>
      <c r="I34" s="104" t="s">
        <v>124</v>
      </c>
    </row>
    <row r="35" spans="1:9" s="105" customFormat="1" ht="32.25" customHeight="1" x14ac:dyDescent="0.2">
      <c r="A35" s="107" t="s">
        <v>235</v>
      </c>
      <c r="B35" s="107" t="s">
        <v>116</v>
      </c>
      <c r="C35" s="94" t="s">
        <v>232</v>
      </c>
      <c r="D35" s="109">
        <v>44785</v>
      </c>
      <c r="E35" s="108">
        <v>185555</v>
      </c>
      <c r="F35" s="109">
        <f t="shared" si="3"/>
        <v>44815</v>
      </c>
      <c r="G35" s="113">
        <v>0</v>
      </c>
      <c r="H35" s="95">
        <f t="shared" ref="H35:H62" si="5">E35-G35</f>
        <v>185555</v>
      </c>
      <c r="I35" s="104" t="s">
        <v>124</v>
      </c>
    </row>
    <row r="36" spans="1:9" s="105" customFormat="1" ht="32.25" customHeight="1" x14ac:dyDescent="0.2">
      <c r="A36" s="107" t="s">
        <v>234</v>
      </c>
      <c r="B36" s="107" t="s">
        <v>116</v>
      </c>
      <c r="C36" s="94" t="s">
        <v>231</v>
      </c>
      <c r="D36" s="109">
        <v>44785</v>
      </c>
      <c r="E36" s="108">
        <v>239969.52</v>
      </c>
      <c r="F36" s="109">
        <f t="shared" si="3"/>
        <v>44815</v>
      </c>
      <c r="G36" s="116">
        <v>0</v>
      </c>
      <c r="H36" s="95">
        <f t="shared" si="5"/>
        <v>239969.52</v>
      </c>
      <c r="I36" s="104" t="s">
        <v>124</v>
      </c>
    </row>
    <row r="37" spans="1:9" s="105" customFormat="1" ht="32.25" customHeight="1" x14ac:dyDescent="0.2">
      <c r="A37" s="107" t="s">
        <v>20</v>
      </c>
      <c r="B37" s="107" t="s">
        <v>116</v>
      </c>
      <c r="C37" s="114" t="s">
        <v>213</v>
      </c>
      <c r="D37" s="109">
        <v>44788</v>
      </c>
      <c r="E37" s="108">
        <v>130744</v>
      </c>
      <c r="F37" s="109">
        <f t="shared" si="3"/>
        <v>44818</v>
      </c>
      <c r="G37" s="113">
        <v>0</v>
      </c>
      <c r="H37" s="95">
        <f t="shared" si="5"/>
        <v>130744</v>
      </c>
      <c r="I37" s="104" t="s">
        <v>124</v>
      </c>
    </row>
    <row r="38" spans="1:9" s="105" customFormat="1" ht="32.25" customHeight="1" x14ac:dyDescent="0.2">
      <c r="A38" s="107" t="s">
        <v>186</v>
      </c>
      <c r="B38" s="107" t="s">
        <v>187</v>
      </c>
      <c r="C38" s="94" t="s">
        <v>185</v>
      </c>
      <c r="D38" s="109">
        <v>44774</v>
      </c>
      <c r="E38" s="108">
        <v>755367.17</v>
      </c>
      <c r="F38" s="109">
        <f t="shared" si="3"/>
        <v>44804</v>
      </c>
      <c r="G38" s="113">
        <v>0</v>
      </c>
      <c r="H38" s="95">
        <f t="shared" si="5"/>
        <v>755367.17</v>
      </c>
      <c r="I38" s="104" t="s">
        <v>124</v>
      </c>
    </row>
    <row r="39" spans="1:9" s="105" customFormat="1" ht="32.25" customHeight="1" x14ac:dyDescent="0.2">
      <c r="A39" s="107" t="s">
        <v>6</v>
      </c>
      <c r="B39" s="107" t="s">
        <v>116</v>
      </c>
      <c r="C39" s="94" t="s">
        <v>96</v>
      </c>
      <c r="D39" s="109">
        <v>41641</v>
      </c>
      <c r="E39" s="108">
        <v>11600</v>
      </c>
      <c r="F39" s="109">
        <f t="shared" si="3"/>
        <v>41671</v>
      </c>
      <c r="G39" s="113">
        <v>0</v>
      </c>
      <c r="H39" s="95">
        <f t="shared" si="5"/>
        <v>11600</v>
      </c>
      <c r="I39" s="104" t="s">
        <v>125</v>
      </c>
    </row>
    <row r="40" spans="1:9" s="105" customFormat="1" ht="32.25" customHeight="1" x14ac:dyDescent="0.2">
      <c r="A40" s="107" t="s">
        <v>6</v>
      </c>
      <c r="B40" s="107" t="s">
        <v>116</v>
      </c>
      <c r="C40" s="94" t="s">
        <v>97</v>
      </c>
      <c r="D40" s="109">
        <v>41672</v>
      </c>
      <c r="E40" s="108">
        <v>11600</v>
      </c>
      <c r="F40" s="109">
        <f t="shared" si="3"/>
        <v>41702</v>
      </c>
      <c r="G40" s="113">
        <v>0</v>
      </c>
      <c r="H40" s="95">
        <f t="shared" si="5"/>
        <v>11600</v>
      </c>
      <c r="I40" s="104" t="s">
        <v>125</v>
      </c>
    </row>
    <row r="41" spans="1:9" s="105" customFormat="1" ht="32.25" customHeight="1" x14ac:dyDescent="0.2">
      <c r="A41" s="107" t="s">
        <v>6</v>
      </c>
      <c r="B41" s="107" t="s">
        <v>116</v>
      </c>
      <c r="C41" s="94" t="s">
        <v>98</v>
      </c>
      <c r="D41" s="109">
        <v>41702</v>
      </c>
      <c r="E41" s="108">
        <v>11600</v>
      </c>
      <c r="F41" s="109">
        <f t="shared" si="3"/>
        <v>41732</v>
      </c>
      <c r="G41" s="113">
        <v>0</v>
      </c>
      <c r="H41" s="95">
        <f t="shared" si="5"/>
        <v>11600</v>
      </c>
      <c r="I41" s="104" t="s">
        <v>125</v>
      </c>
    </row>
    <row r="42" spans="1:9" s="105" customFormat="1" ht="32.25" customHeight="1" x14ac:dyDescent="0.2">
      <c r="A42" s="107" t="s">
        <v>6</v>
      </c>
      <c r="B42" s="107" t="s">
        <v>116</v>
      </c>
      <c r="C42" s="94" t="s">
        <v>99</v>
      </c>
      <c r="D42" s="109">
        <v>41737</v>
      </c>
      <c r="E42" s="108">
        <v>11600</v>
      </c>
      <c r="F42" s="109">
        <f t="shared" si="3"/>
        <v>41767</v>
      </c>
      <c r="G42" s="113">
        <v>0</v>
      </c>
      <c r="H42" s="95">
        <f t="shared" si="5"/>
        <v>11600</v>
      </c>
      <c r="I42" s="104" t="s">
        <v>125</v>
      </c>
    </row>
    <row r="43" spans="1:9" s="105" customFormat="1" ht="32.25" customHeight="1" x14ac:dyDescent="0.2">
      <c r="A43" s="107" t="s">
        <v>6</v>
      </c>
      <c r="B43" s="107" t="s">
        <v>116</v>
      </c>
      <c r="C43" s="94" t="s">
        <v>100</v>
      </c>
      <c r="D43" s="109">
        <v>41766</v>
      </c>
      <c r="E43" s="108">
        <v>11600</v>
      </c>
      <c r="F43" s="109">
        <f t="shared" si="3"/>
        <v>41796</v>
      </c>
      <c r="G43" s="113">
        <v>0</v>
      </c>
      <c r="H43" s="95">
        <f t="shared" si="5"/>
        <v>11600</v>
      </c>
      <c r="I43" s="104" t="s">
        <v>125</v>
      </c>
    </row>
    <row r="44" spans="1:9" s="105" customFormat="1" ht="32.25" customHeight="1" x14ac:dyDescent="0.2">
      <c r="A44" s="107" t="s">
        <v>6</v>
      </c>
      <c r="B44" s="107" t="s">
        <v>116</v>
      </c>
      <c r="C44" s="94" t="s">
        <v>101</v>
      </c>
      <c r="D44" s="109">
        <v>41800</v>
      </c>
      <c r="E44" s="108">
        <v>11600</v>
      </c>
      <c r="F44" s="109">
        <f t="shared" si="3"/>
        <v>41830</v>
      </c>
      <c r="G44" s="113">
        <v>0</v>
      </c>
      <c r="H44" s="95">
        <f t="shared" si="5"/>
        <v>11600</v>
      </c>
      <c r="I44" s="104" t="s">
        <v>125</v>
      </c>
    </row>
    <row r="45" spans="1:9" s="105" customFormat="1" ht="32.25" customHeight="1" x14ac:dyDescent="0.2">
      <c r="A45" s="107" t="s">
        <v>6</v>
      </c>
      <c r="B45" s="107" t="s">
        <v>116</v>
      </c>
      <c r="C45" s="94" t="s">
        <v>102</v>
      </c>
      <c r="D45" s="109">
        <v>41834</v>
      </c>
      <c r="E45" s="108">
        <v>11600</v>
      </c>
      <c r="F45" s="109">
        <f t="shared" si="3"/>
        <v>41864</v>
      </c>
      <c r="G45" s="113">
        <v>0</v>
      </c>
      <c r="H45" s="95">
        <f t="shared" si="5"/>
        <v>11600</v>
      </c>
      <c r="I45" s="104" t="s">
        <v>125</v>
      </c>
    </row>
    <row r="46" spans="1:9" s="105" customFormat="1" ht="32.25" customHeight="1" x14ac:dyDescent="0.2">
      <c r="A46" s="107" t="s">
        <v>6</v>
      </c>
      <c r="B46" s="107" t="s">
        <v>116</v>
      </c>
      <c r="C46" s="94" t="s">
        <v>103</v>
      </c>
      <c r="D46" s="109">
        <v>41856</v>
      </c>
      <c r="E46" s="108">
        <v>11600</v>
      </c>
      <c r="F46" s="109">
        <f t="shared" ref="F46:F74" si="6">+D46+30</f>
        <v>41886</v>
      </c>
      <c r="G46" s="113">
        <v>0</v>
      </c>
      <c r="H46" s="95">
        <f t="shared" si="5"/>
        <v>11600</v>
      </c>
      <c r="I46" s="104" t="s">
        <v>125</v>
      </c>
    </row>
    <row r="47" spans="1:9" s="105" customFormat="1" ht="32.25" customHeight="1" x14ac:dyDescent="0.2">
      <c r="A47" s="107" t="s">
        <v>6</v>
      </c>
      <c r="B47" s="107" t="s">
        <v>116</v>
      </c>
      <c r="C47" s="94" t="s">
        <v>104</v>
      </c>
      <c r="D47" s="109">
        <v>41899</v>
      </c>
      <c r="E47" s="108">
        <v>11600</v>
      </c>
      <c r="F47" s="109">
        <f t="shared" si="6"/>
        <v>41929</v>
      </c>
      <c r="G47" s="113">
        <v>0</v>
      </c>
      <c r="H47" s="95">
        <f t="shared" si="5"/>
        <v>11600</v>
      </c>
      <c r="I47" s="104" t="s">
        <v>125</v>
      </c>
    </row>
    <row r="48" spans="1:9" s="105" customFormat="1" ht="32.25" customHeight="1" x14ac:dyDescent="0.2">
      <c r="A48" s="107" t="s">
        <v>6</v>
      </c>
      <c r="B48" s="107" t="s">
        <v>116</v>
      </c>
      <c r="C48" s="94" t="s">
        <v>105</v>
      </c>
      <c r="D48" s="109">
        <v>41915</v>
      </c>
      <c r="E48" s="108">
        <v>11600</v>
      </c>
      <c r="F48" s="109">
        <f t="shared" si="6"/>
        <v>41945</v>
      </c>
      <c r="G48" s="113">
        <v>0</v>
      </c>
      <c r="H48" s="95">
        <f t="shared" si="5"/>
        <v>11600</v>
      </c>
      <c r="I48" s="104" t="s">
        <v>125</v>
      </c>
    </row>
    <row r="49" spans="1:9" s="105" customFormat="1" ht="32.25" customHeight="1" x14ac:dyDescent="0.2">
      <c r="A49" s="107" t="s">
        <v>6</v>
      </c>
      <c r="B49" s="107" t="s">
        <v>116</v>
      </c>
      <c r="C49" s="94" t="s">
        <v>106</v>
      </c>
      <c r="D49" s="109">
        <v>41947</v>
      </c>
      <c r="E49" s="108">
        <v>11600</v>
      </c>
      <c r="F49" s="109">
        <f t="shared" si="6"/>
        <v>41977</v>
      </c>
      <c r="G49" s="113">
        <v>0</v>
      </c>
      <c r="H49" s="95">
        <f t="shared" si="5"/>
        <v>11600</v>
      </c>
      <c r="I49" s="104" t="s">
        <v>125</v>
      </c>
    </row>
    <row r="50" spans="1:9" s="105" customFormat="1" ht="32.25" customHeight="1" x14ac:dyDescent="0.2">
      <c r="A50" s="107" t="s">
        <v>6</v>
      </c>
      <c r="B50" s="107" t="s">
        <v>116</v>
      </c>
      <c r="C50" s="94" t="s">
        <v>107</v>
      </c>
      <c r="D50" s="109">
        <v>41975</v>
      </c>
      <c r="E50" s="108">
        <v>11600</v>
      </c>
      <c r="F50" s="109">
        <f t="shared" si="6"/>
        <v>42005</v>
      </c>
      <c r="G50" s="113">
        <v>0</v>
      </c>
      <c r="H50" s="95">
        <f t="shared" si="5"/>
        <v>11600</v>
      </c>
      <c r="I50" s="104" t="s">
        <v>125</v>
      </c>
    </row>
    <row r="51" spans="1:9" s="105" customFormat="1" ht="32.25" customHeight="1" x14ac:dyDescent="0.2">
      <c r="A51" s="107" t="s">
        <v>6</v>
      </c>
      <c r="B51" s="107" t="s">
        <v>116</v>
      </c>
      <c r="C51" s="94" t="s">
        <v>108</v>
      </c>
      <c r="D51" s="109">
        <v>42011</v>
      </c>
      <c r="E51" s="108">
        <v>11600</v>
      </c>
      <c r="F51" s="109">
        <f t="shared" si="6"/>
        <v>42041</v>
      </c>
      <c r="G51" s="113">
        <v>0</v>
      </c>
      <c r="H51" s="95">
        <f t="shared" si="5"/>
        <v>11600</v>
      </c>
      <c r="I51" s="104" t="s">
        <v>125</v>
      </c>
    </row>
    <row r="52" spans="1:9" s="105" customFormat="1" ht="32.25" customHeight="1" x14ac:dyDescent="0.2">
      <c r="A52" s="107" t="s">
        <v>6</v>
      </c>
      <c r="B52" s="107" t="s">
        <v>116</v>
      </c>
      <c r="C52" s="94" t="s">
        <v>109</v>
      </c>
      <c r="D52" s="109">
        <v>42038</v>
      </c>
      <c r="E52" s="108">
        <v>11600</v>
      </c>
      <c r="F52" s="109">
        <f t="shared" si="6"/>
        <v>42068</v>
      </c>
      <c r="G52" s="113">
        <v>0</v>
      </c>
      <c r="H52" s="95">
        <f t="shared" si="5"/>
        <v>11600</v>
      </c>
      <c r="I52" s="104" t="s">
        <v>125</v>
      </c>
    </row>
    <row r="53" spans="1:9" s="105" customFormat="1" ht="32.25" customHeight="1" x14ac:dyDescent="0.2">
      <c r="A53" s="107" t="s">
        <v>6</v>
      </c>
      <c r="B53" s="107" t="s">
        <v>116</v>
      </c>
      <c r="C53" s="94" t="s">
        <v>110</v>
      </c>
      <c r="D53" s="109">
        <v>42066</v>
      </c>
      <c r="E53" s="108">
        <v>11600</v>
      </c>
      <c r="F53" s="109">
        <f t="shared" si="6"/>
        <v>42096</v>
      </c>
      <c r="G53" s="113">
        <v>0</v>
      </c>
      <c r="H53" s="95">
        <f t="shared" si="5"/>
        <v>11600</v>
      </c>
      <c r="I53" s="104" t="s">
        <v>125</v>
      </c>
    </row>
    <row r="54" spans="1:9" s="105" customFormat="1" ht="32.25" customHeight="1" x14ac:dyDescent="0.2">
      <c r="A54" s="107" t="s">
        <v>6</v>
      </c>
      <c r="B54" s="107" t="s">
        <v>116</v>
      </c>
      <c r="C54" s="94" t="s">
        <v>111</v>
      </c>
      <c r="D54" s="109">
        <v>42101</v>
      </c>
      <c r="E54" s="108">
        <v>11600</v>
      </c>
      <c r="F54" s="109">
        <f t="shared" si="6"/>
        <v>42131</v>
      </c>
      <c r="G54" s="113">
        <v>0</v>
      </c>
      <c r="H54" s="95">
        <f t="shared" si="5"/>
        <v>11600</v>
      </c>
      <c r="I54" s="104" t="s">
        <v>125</v>
      </c>
    </row>
    <row r="55" spans="1:9" s="105" customFormat="1" ht="32.25" customHeight="1" x14ac:dyDescent="0.2">
      <c r="A55" s="107" t="s">
        <v>6</v>
      </c>
      <c r="B55" s="107" t="s">
        <v>116</v>
      </c>
      <c r="C55" s="94" t="s">
        <v>112</v>
      </c>
      <c r="D55" s="109">
        <v>42129</v>
      </c>
      <c r="E55" s="108">
        <v>11600</v>
      </c>
      <c r="F55" s="109">
        <f t="shared" si="6"/>
        <v>42159</v>
      </c>
      <c r="G55" s="113">
        <v>0</v>
      </c>
      <c r="H55" s="95">
        <f t="shared" si="5"/>
        <v>11600</v>
      </c>
      <c r="I55" s="104" t="s">
        <v>125</v>
      </c>
    </row>
    <row r="56" spans="1:9" s="105" customFormat="1" ht="32.25" customHeight="1" x14ac:dyDescent="0.2">
      <c r="A56" s="107" t="s">
        <v>6</v>
      </c>
      <c r="B56" s="107" t="s">
        <v>116</v>
      </c>
      <c r="C56" s="94" t="s">
        <v>113</v>
      </c>
      <c r="D56" s="109">
        <v>42163</v>
      </c>
      <c r="E56" s="108">
        <v>11600</v>
      </c>
      <c r="F56" s="109">
        <f t="shared" si="6"/>
        <v>42193</v>
      </c>
      <c r="G56" s="113">
        <v>0</v>
      </c>
      <c r="H56" s="95">
        <f t="shared" si="5"/>
        <v>11600</v>
      </c>
      <c r="I56" s="104" t="s">
        <v>125</v>
      </c>
    </row>
    <row r="57" spans="1:9" s="105" customFormat="1" ht="32.25" customHeight="1" x14ac:dyDescent="0.2">
      <c r="A57" s="107" t="s">
        <v>64</v>
      </c>
      <c r="B57" s="107" t="s">
        <v>116</v>
      </c>
      <c r="C57" s="94" t="s">
        <v>237</v>
      </c>
      <c r="D57" s="109">
        <v>44797</v>
      </c>
      <c r="E57" s="108">
        <v>3000</v>
      </c>
      <c r="F57" s="109">
        <f t="shared" si="6"/>
        <v>44827</v>
      </c>
      <c r="G57" s="113">
        <v>0</v>
      </c>
      <c r="H57" s="95">
        <f t="shared" si="5"/>
        <v>3000</v>
      </c>
      <c r="I57" s="104" t="s">
        <v>124</v>
      </c>
    </row>
    <row r="58" spans="1:9" s="105" customFormat="1" ht="32.25" customHeight="1" x14ac:dyDescent="0.2">
      <c r="A58" s="107" t="s">
        <v>154</v>
      </c>
      <c r="B58" s="107" t="s">
        <v>116</v>
      </c>
      <c r="C58" s="94" t="s">
        <v>162</v>
      </c>
      <c r="D58" s="109">
        <v>44769</v>
      </c>
      <c r="E58" s="108">
        <v>53100</v>
      </c>
      <c r="F58" s="109">
        <f t="shared" si="6"/>
        <v>44799</v>
      </c>
      <c r="G58" s="113">
        <v>0</v>
      </c>
      <c r="H58" s="95">
        <f t="shared" si="5"/>
        <v>53100</v>
      </c>
      <c r="I58" s="104" t="s">
        <v>125</v>
      </c>
    </row>
    <row r="59" spans="1:9" s="105" customFormat="1" ht="32.25" customHeight="1" x14ac:dyDescent="0.2">
      <c r="A59" s="107" t="s">
        <v>154</v>
      </c>
      <c r="B59" s="107" t="s">
        <v>116</v>
      </c>
      <c r="C59" s="94" t="s">
        <v>214</v>
      </c>
      <c r="D59" s="109">
        <v>44795</v>
      </c>
      <c r="E59" s="108">
        <v>53100</v>
      </c>
      <c r="F59" s="109">
        <f t="shared" si="6"/>
        <v>44825</v>
      </c>
      <c r="G59" s="113">
        <v>0</v>
      </c>
      <c r="H59" s="95">
        <f t="shared" si="5"/>
        <v>53100</v>
      </c>
      <c r="I59" s="104" t="s">
        <v>124</v>
      </c>
    </row>
    <row r="60" spans="1:9" s="105" customFormat="1" ht="32.25" customHeight="1" x14ac:dyDescent="0.2">
      <c r="A60" s="107" t="s">
        <v>154</v>
      </c>
      <c r="B60" s="107" t="s">
        <v>116</v>
      </c>
      <c r="C60" s="94" t="s">
        <v>238</v>
      </c>
      <c r="D60" s="109">
        <v>44795</v>
      </c>
      <c r="E60" s="108">
        <v>24308</v>
      </c>
      <c r="F60" s="109">
        <f t="shared" si="6"/>
        <v>44825</v>
      </c>
      <c r="G60" s="113">
        <v>0</v>
      </c>
      <c r="H60" s="95">
        <f t="shared" si="5"/>
        <v>24308</v>
      </c>
      <c r="I60" s="104" t="s">
        <v>124</v>
      </c>
    </row>
    <row r="61" spans="1:9" s="105" customFormat="1" ht="32.25" customHeight="1" x14ac:dyDescent="0.2">
      <c r="A61" s="107" t="s">
        <v>189</v>
      </c>
      <c r="B61" s="107" t="s">
        <v>116</v>
      </c>
      <c r="C61" s="94" t="s">
        <v>188</v>
      </c>
      <c r="D61" s="109">
        <v>44775</v>
      </c>
      <c r="E61" s="108">
        <v>2336.4</v>
      </c>
      <c r="F61" s="109">
        <f t="shared" si="6"/>
        <v>44805</v>
      </c>
      <c r="G61" s="113">
        <v>0</v>
      </c>
      <c r="H61" s="95">
        <f t="shared" si="5"/>
        <v>2336.4</v>
      </c>
      <c r="I61" s="104" t="s">
        <v>124</v>
      </c>
    </row>
    <row r="62" spans="1:9" s="105" customFormat="1" ht="32.25" customHeight="1" x14ac:dyDescent="0.2">
      <c r="A62" s="107" t="s">
        <v>12</v>
      </c>
      <c r="B62" s="107" t="s">
        <v>116</v>
      </c>
      <c r="C62" s="94" t="s">
        <v>114</v>
      </c>
      <c r="D62" s="109">
        <v>41379</v>
      </c>
      <c r="E62" s="108">
        <v>755.2</v>
      </c>
      <c r="F62" s="109">
        <f t="shared" si="6"/>
        <v>41409</v>
      </c>
      <c r="G62" s="113">
        <v>0</v>
      </c>
      <c r="H62" s="95">
        <f t="shared" si="5"/>
        <v>755.2</v>
      </c>
      <c r="I62" s="104" t="s">
        <v>125</v>
      </c>
    </row>
    <row r="63" spans="1:9" s="105" customFormat="1" ht="32.25" customHeight="1" x14ac:dyDescent="0.2">
      <c r="A63" s="107" t="s">
        <v>170</v>
      </c>
      <c r="B63" s="107" t="s">
        <v>116</v>
      </c>
      <c r="C63" s="94" t="s">
        <v>171</v>
      </c>
      <c r="D63" s="109">
        <v>44771</v>
      </c>
      <c r="E63" s="108">
        <v>171566.44</v>
      </c>
      <c r="F63" s="109">
        <f t="shared" si="6"/>
        <v>44801</v>
      </c>
      <c r="G63" s="113">
        <v>0</v>
      </c>
      <c r="H63" s="95">
        <f t="shared" ref="H63:H82" si="7">E63-G63</f>
        <v>171566.44</v>
      </c>
      <c r="I63" s="104" t="s">
        <v>125</v>
      </c>
    </row>
    <row r="64" spans="1:9" s="105" customFormat="1" ht="32.25" customHeight="1" x14ac:dyDescent="0.2">
      <c r="A64" s="107" t="s">
        <v>28</v>
      </c>
      <c r="B64" s="107" t="s">
        <v>130</v>
      </c>
      <c r="C64" s="94" t="s">
        <v>137</v>
      </c>
      <c r="D64" s="109">
        <v>44634</v>
      </c>
      <c r="E64" s="108">
        <v>13609.53</v>
      </c>
      <c r="F64" s="109">
        <f t="shared" si="6"/>
        <v>44664</v>
      </c>
      <c r="G64" s="113">
        <v>0</v>
      </c>
      <c r="H64" s="95">
        <f t="shared" si="7"/>
        <v>13609.53</v>
      </c>
      <c r="I64" s="104" t="s">
        <v>125</v>
      </c>
    </row>
    <row r="65" spans="1:9" s="105" customFormat="1" ht="32.25" customHeight="1" x14ac:dyDescent="0.2">
      <c r="A65" s="107" t="s">
        <v>28</v>
      </c>
      <c r="B65" s="107" t="s">
        <v>130</v>
      </c>
      <c r="C65" s="94" t="s">
        <v>149</v>
      </c>
      <c r="D65" s="109">
        <v>44659</v>
      </c>
      <c r="E65" s="108">
        <v>13609.53</v>
      </c>
      <c r="F65" s="109">
        <f t="shared" si="6"/>
        <v>44689</v>
      </c>
      <c r="G65" s="113">
        <v>0</v>
      </c>
      <c r="H65" s="95">
        <f t="shared" si="7"/>
        <v>13609.53</v>
      </c>
      <c r="I65" s="104" t="s">
        <v>125</v>
      </c>
    </row>
    <row r="66" spans="1:9" s="105" customFormat="1" ht="32.25" customHeight="1" x14ac:dyDescent="0.2">
      <c r="A66" s="107" t="s">
        <v>28</v>
      </c>
      <c r="B66" s="107" t="s">
        <v>130</v>
      </c>
      <c r="C66" s="94" t="s">
        <v>153</v>
      </c>
      <c r="D66" s="109">
        <v>44700</v>
      </c>
      <c r="E66" s="108">
        <v>13609.53</v>
      </c>
      <c r="F66" s="109">
        <f t="shared" si="6"/>
        <v>44730</v>
      </c>
      <c r="G66" s="113">
        <v>0</v>
      </c>
      <c r="H66" s="95">
        <f t="shared" si="7"/>
        <v>13609.53</v>
      </c>
      <c r="I66" s="104" t="s">
        <v>125</v>
      </c>
    </row>
    <row r="67" spans="1:9" s="105" customFormat="1" ht="32.25" customHeight="1" x14ac:dyDescent="0.2">
      <c r="A67" s="107" t="s">
        <v>28</v>
      </c>
      <c r="B67" s="107" t="s">
        <v>130</v>
      </c>
      <c r="C67" s="94" t="s">
        <v>156</v>
      </c>
      <c r="D67" s="109">
        <v>44723</v>
      </c>
      <c r="E67" s="108">
        <v>13609.53</v>
      </c>
      <c r="F67" s="109">
        <f t="shared" si="6"/>
        <v>44753</v>
      </c>
      <c r="G67" s="113">
        <v>0</v>
      </c>
      <c r="H67" s="95">
        <f t="shared" si="7"/>
        <v>13609.53</v>
      </c>
      <c r="I67" s="104" t="s">
        <v>125</v>
      </c>
    </row>
    <row r="68" spans="1:9" s="105" customFormat="1" ht="32.25" customHeight="1" x14ac:dyDescent="0.2">
      <c r="A68" s="107" t="s">
        <v>28</v>
      </c>
      <c r="B68" s="107" t="s">
        <v>130</v>
      </c>
      <c r="C68" s="94" t="s">
        <v>160</v>
      </c>
      <c r="D68" s="109">
        <v>44754</v>
      </c>
      <c r="E68" s="108">
        <v>13609.53</v>
      </c>
      <c r="F68" s="109">
        <f t="shared" si="6"/>
        <v>44784</v>
      </c>
      <c r="G68" s="113">
        <v>0</v>
      </c>
      <c r="H68" s="95">
        <f t="shared" si="7"/>
        <v>13609.53</v>
      </c>
      <c r="I68" s="104" t="s">
        <v>125</v>
      </c>
    </row>
    <row r="69" spans="1:9" s="105" customFormat="1" ht="32.25" customHeight="1" x14ac:dyDescent="0.2">
      <c r="A69" s="107" t="s">
        <v>28</v>
      </c>
      <c r="B69" s="107" t="s">
        <v>130</v>
      </c>
      <c r="C69" s="94" t="s">
        <v>193</v>
      </c>
      <c r="D69" s="109">
        <v>44781</v>
      </c>
      <c r="E69" s="108">
        <v>13609.53</v>
      </c>
      <c r="F69" s="109">
        <f t="shared" si="6"/>
        <v>44811</v>
      </c>
      <c r="G69" s="113">
        <v>0</v>
      </c>
      <c r="H69" s="95">
        <f t="shared" si="7"/>
        <v>13609.53</v>
      </c>
      <c r="I69" s="104" t="s">
        <v>124</v>
      </c>
    </row>
    <row r="70" spans="1:9" s="105" customFormat="1" ht="32.25" customHeight="1" x14ac:dyDescent="0.2">
      <c r="A70" s="107" t="s">
        <v>204</v>
      </c>
      <c r="B70" s="107" t="s">
        <v>116</v>
      </c>
      <c r="C70" s="94" t="s">
        <v>202</v>
      </c>
      <c r="D70" s="109">
        <v>44783</v>
      </c>
      <c r="E70" s="108">
        <v>1472.64</v>
      </c>
      <c r="F70" s="109">
        <f t="shared" si="6"/>
        <v>44813</v>
      </c>
      <c r="G70" s="113">
        <v>0</v>
      </c>
      <c r="H70" s="95">
        <f t="shared" si="7"/>
        <v>1472.64</v>
      </c>
      <c r="I70" s="104" t="s">
        <v>124</v>
      </c>
    </row>
    <row r="71" spans="1:9" s="105" customFormat="1" ht="32.25" customHeight="1" x14ac:dyDescent="0.2">
      <c r="A71" s="107" t="s">
        <v>204</v>
      </c>
      <c r="B71" s="107" t="s">
        <v>116</v>
      </c>
      <c r="C71" s="94" t="s">
        <v>203</v>
      </c>
      <c r="D71" s="109">
        <v>44783</v>
      </c>
      <c r="E71" s="108">
        <v>162840</v>
      </c>
      <c r="F71" s="109">
        <f t="shared" si="6"/>
        <v>44813</v>
      </c>
      <c r="G71" s="113">
        <v>0</v>
      </c>
      <c r="H71" s="95">
        <f t="shared" si="7"/>
        <v>162840</v>
      </c>
      <c r="I71" s="104" t="s">
        <v>124</v>
      </c>
    </row>
    <row r="72" spans="1:9" s="105" customFormat="1" ht="32.25" customHeight="1" x14ac:dyDescent="0.2">
      <c r="A72" s="111" t="s">
        <v>204</v>
      </c>
      <c r="B72" s="107" t="s">
        <v>116</v>
      </c>
      <c r="C72" s="94" t="s">
        <v>243</v>
      </c>
      <c r="D72" s="109">
        <v>44803</v>
      </c>
      <c r="E72" s="108">
        <v>27258</v>
      </c>
      <c r="F72" s="109">
        <f t="shared" si="6"/>
        <v>44833</v>
      </c>
      <c r="G72" s="113">
        <v>0</v>
      </c>
      <c r="H72" s="95">
        <f t="shared" si="7"/>
        <v>27258</v>
      </c>
      <c r="I72" s="104" t="s">
        <v>124</v>
      </c>
    </row>
    <row r="73" spans="1:9" s="105" customFormat="1" ht="32.25" customHeight="1" x14ac:dyDescent="0.2">
      <c r="A73" s="107" t="s">
        <v>131</v>
      </c>
      <c r="B73" s="107" t="s">
        <v>116</v>
      </c>
      <c r="C73" s="94" t="s">
        <v>239</v>
      </c>
      <c r="D73" s="109">
        <v>44802</v>
      </c>
      <c r="E73" s="108">
        <v>30000</v>
      </c>
      <c r="F73" s="109">
        <f t="shared" si="6"/>
        <v>44832</v>
      </c>
      <c r="G73" s="113">
        <v>0</v>
      </c>
      <c r="H73" s="95">
        <f t="shared" si="7"/>
        <v>30000</v>
      </c>
      <c r="I73" s="104" t="s">
        <v>124</v>
      </c>
    </row>
    <row r="74" spans="1:9" s="105" customFormat="1" ht="32.25" customHeight="1" x14ac:dyDescent="0.2">
      <c r="A74" s="107" t="s">
        <v>141</v>
      </c>
      <c r="B74" s="107" t="s">
        <v>116</v>
      </c>
      <c r="C74" s="94" t="s">
        <v>163</v>
      </c>
      <c r="D74" s="109">
        <v>44768</v>
      </c>
      <c r="E74" s="108">
        <v>7080</v>
      </c>
      <c r="F74" s="109">
        <f t="shared" si="6"/>
        <v>44798</v>
      </c>
      <c r="G74" s="113">
        <v>0</v>
      </c>
      <c r="H74" s="95">
        <f t="shared" si="7"/>
        <v>7080</v>
      </c>
      <c r="I74" s="104" t="s">
        <v>125</v>
      </c>
    </row>
    <row r="75" spans="1:9" s="105" customFormat="1" ht="32.25" customHeight="1" x14ac:dyDescent="0.2">
      <c r="A75" s="107" t="s">
        <v>142</v>
      </c>
      <c r="B75" s="107" t="s">
        <v>134</v>
      </c>
      <c r="C75" s="94" t="s">
        <v>182</v>
      </c>
      <c r="D75" s="109">
        <v>44774</v>
      </c>
      <c r="E75" s="108">
        <v>70800</v>
      </c>
      <c r="F75" s="109">
        <f t="shared" ref="F75:F92" si="8">+D75+30</f>
        <v>44804</v>
      </c>
      <c r="G75" s="113">
        <v>0</v>
      </c>
      <c r="H75" s="95">
        <f t="shared" si="7"/>
        <v>70800</v>
      </c>
      <c r="I75" s="104" t="s">
        <v>124</v>
      </c>
    </row>
    <row r="76" spans="1:9" s="105" customFormat="1" ht="32.25" customHeight="1" x14ac:dyDescent="0.2">
      <c r="A76" s="107" t="s">
        <v>142</v>
      </c>
      <c r="B76" s="107" t="s">
        <v>116</v>
      </c>
      <c r="C76" s="94" t="s">
        <v>183</v>
      </c>
      <c r="D76" s="109">
        <v>44774</v>
      </c>
      <c r="E76" s="108">
        <v>12000</v>
      </c>
      <c r="F76" s="109">
        <f t="shared" si="8"/>
        <v>44804</v>
      </c>
      <c r="G76" s="113">
        <v>0</v>
      </c>
      <c r="H76" s="95">
        <f t="shared" si="7"/>
        <v>12000</v>
      </c>
      <c r="I76" s="104" t="s">
        <v>124</v>
      </c>
    </row>
    <row r="77" spans="1:9" s="105" customFormat="1" ht="32.25" customHeight="1" x14ac:dyDescent="0.2">
      <c r="A77" s="107" t="s">
        <v>207</v>
      </c>
      <c r="B77" s="107" t="s">
        <v>116</v>
      </c>
      <c r="C77" s="94" t="s">
        <v>205</v>
      </c>
      <c r="D77" s="109">
        <v>44783</v>
      </c>
      <c r="E77" s="108">
        <v>429474.62</v>
      </c>
      <c r="F77" s="109">
        <f t="shared" si="8"/>
        <v>44813</v>
      </c>
      <c r="G77" s="113">
        <v>0</v>
      </c>
      <c r="H77" s="95">
        <f t="shared" si="7"/>
        <v>429474.62</v>
      </c>
      <c r="I77" s="104" t="s">
        <v>124</v>
      </c>
    </row>
    <row r="78" spans="1:9" s="105" customFormat="1" ht="32.25" customHeight="1" x14ac:dyDescent="0.2">
      <c r="A78" s="107" t="s">
        <v>207</v>
      </c>
      <c r="B78" s="107" t="s">
        <v>116</v>
      </c>
      <c r="C78" s="94" t="s">
        <v>206</v>
      </c>
      <c r="D78" s="109">
        <v>44783</v>
      </c>
      <c r="E78" s="108">
        <v>23268.09</v>
      </c>
      <c r="F78" s="109">
        <f t="shared" si="8"/>
        <v>44813</v>
      </c>
      <c r="G78" s="113">
        <v>0</v>
      </c>
      <c r="H78" s="95">
        <f t="shared" si="7"/>
        <v>23268.09</v>
      </c>
      <c r="I78" s="104" t="s">
        <v>124</v>
      </c>
    </row>
    <row r="79" spans="1:9" s="105" customFormat="1" ht="32.25" customHeight="1" x14ac:dyDescent="0.2">
      <c r="A79" s="107" t="s">
        <v>216</v>
      </c>
      <c r="B79" s="107" t="s">
        <v>245</v>
      </c>
      <c r="C79" s="114" t="s">
        <v>244</v>
      </c>
      <c r="D79" s="109">
        <v>44791</v>
      </c>
      <c r="E79" s="108">
        <v>62721.37</v>
      </c>
      <c r="F79" s="109">
        <f t="shared" si="8"/>
        <v>44821</v>
      </c>
      <c r="G79" s="116">
        <v>0</v>
      </c>
      <c r="H79" s="95">
        <f t="shared" si="7"/>
        <v>62721.37</v>
      </c>
      <c r="I79" s="104" t="s">
        <v>124</v>
      </c>
    </row>
    <row r="80" spans="1:9" s="105" customFormat="1" ht="32.25" customHeight="1" x14ac:dyDescent="0.2">
      <c r="A80" s="107" t="s">
        <v>143</v>
      </c>
      <c r="B80" s="107" t="s">
        <v>155</v>
      </c>
      <c r="C80" s="114" t="s">
        <v>215</v>
      </c>
      <c r="D80" s="109">
        <v>44775</v>
      </c>
      <c r="E80" s="108">
        <v>14500</v>
      </c>
      <c r="F80" s="109">
        <f t="shared" si="8"/>
        <v>44805</v>
      </c>
      <c r="G80" s="113">
        <v>0</v>
      </c>
      <c r="H80" s="95">
        <f t="shared" si="7"/>
        <v>14500</v>
      </c>
      <c r="I80" s="104" t="s">
        <v>124</v>
      </c>
    </row>
    <row r="81" spans="1:9" s="105" customFormat="1" ht="32.25" customHeight="1" x14ac:dyDescent="0.2">
      <c r="A81" s="107" t="s">
        <v>249</v>
      </c>
      <c r="B81" s="107" t="s">
        <v>116</v>
      </c>
      <c r="C81" s="94" t="s">
        <v>193</v>
      </c>
      <c r="D81" s="109">
        <v>44803</v>
      </c>
      <c r="E81" s="108">
        <v>230400</v>
      </c>
      <c r="F81" s="109">
        <f t="shared" si="8"/>
        <v>44833</v>
      </c>
      <c r="G81" s="113">
        <v>0</v>
      </c>
      <c r="H81" s="95">
        <f t="shared" si="7"/>
        <v>230400</v>
      </c>
      <c r="I81" s="104" t="s">
        <v>124</v>
      </c>
    </row>
    <row r="82" spans="1:9" s="105" customFormat="1" ht="32.25" customHeight="1" x14ac:dyDescent="0.2">
      <c r="A82" s="107" t="s">
        <v>127</v>
      </c>
      <c r="B82" s="107" t="s">
        <v>128</v>
      </c>
      <c r="C82" s="94" t="s">
        <v>179</v>
      </c>
      <c r="D82" s="109">
        <v>44776</v>
      </c>
      <c r="E82" s="108">
        <v>662759.65</v>
      </c>
      <c r="F82" s="109">
        <f t="shared" si="8"/>
        <v>44806</v>
      </c>
      <c r="G82" s="113">
        <v>0</v>
      </c>
      <c r="H82" s="95">
        <f t="shared" si="7"/>
        <v>662759.65</v>
      </c>
      <c r="I82" s="104" t="s">
        <v>124</v>
      </c>
    </row>
    <row r="83" spans="1:9" s="105" customFormat="1" ht="32.25" customHeight="1" x14ac:dyDescent="0.2">
      <c r="A83" s="107" t="s">
        <v>144</v>
      </c>
      <c r="B83" s="107" t="s">
        <v>152</v>
      </c>
      <c r="C83" s="94" t="s">
        <v>194</v>
      </c>
      <c r="D83" s="109">
        <v>44782</v>
      </c>
      <c r="E83" s="108">
        <v>120000</v>
      </c>
      <c r="F83" s="109">
        <f t="shared" si="8"/>
        <v>44812</v>
      </c>
      <c r="G83" s="113">
        <v>0</v>
      </c>
      <c r="H83" s="95">
        <f t="shared" ref="H83:H103" si="9">E83-G83</f>
        <v>120000</v>
      </c>
      <c r="I83" s="104" t="s">
        <v>124</v>
      </c>
    </row>
    <row r="84" spans="1:9" s="105" customFormat="1" ht="32.25" customHeight="1" x14ac:dyDescent="0.2">
      <c r="A84" s="107" t="s">
        <v>144</v>
      </c>
      <c r="B84" s="107" t="s">
        <v>151</v>
      </c>
      <c r="C84" s="94" t="s">
        <v>195</v>
      </c>
      <c r="D84" s="109">
        <v>44782</v>
      </c>
      <c r="E84" s="108">
        <v>150000</v>
      </c>
      <c r="F84" s="109">
        <f t="shared" si="8"/>
        <v>44812</v>
      </c>
      <c r="G84" s="113">
        <v>0</v>
      </c>
      <c r="H84" s="95">
        <f t="shared" si="9"/>
        <v>150000</v>
      </c>
      <c r="I84" s="104" t="s">
        <v>124</v>
      </c>
    </row>
    <row r="85" spans="1:9" s="105" customFormat="1" ht="32.25" customHeight="1" x14ac:dyDescent="0.2">
      <c r="A85" s="107" t="s">
        <v>172</v>
      </c>
      <c r="B85" s="107" t="s">
        <v>116</v>
      </c>
      <c r="C85" s="94" t="s">
        <v>173</v>
      </c>
      <c r="D85" s="109">
        <v>44760</v>
      </c>
      <c r="E85" s="108">
        <v>20868.3</v>
      </c>
      <c r="F85" s="109">
        <f t="shared" si="8"/>
        <v>44790</v>
      </c>
      <c r="G85" s="113">
        <v>0</v>
      </c>
      <c r="H85" s="95">
        <f t="shared" si="9"/>
        <v>20868.3</v>
      </c>
      <c r="I85" s="104" t="s">
        <v>125</v>
      </c>
    </row>
    <row r="86" spans="1:9" s="105" customFormat="1" ht="32.25" customHeight="1" x14ac:dyDescent="0.2">
      <c r="A86" s="107" t="s">
        <v>172</v>
      </c>
      <c r="B86" s="107" t="s">
        <v>116</v>
      </c>
      <c r="C86" s="94" t="s">
        <v>208</v>
      </c>
      <c r="D86" s="109">
        <v>44786</v>
      </c>
      <c r="E86" s="108">
        <v>1239</v>
      </c>
      <c r="F86" s="109">
        <f t="shared" si="8"/>
        <v>44816</v>
      </c>
      <c r="G86" s="113">
        <v>0</v>
      </c>
      <c r="H86" s="95">
        <f t="shared" si="9"/>
        <v>1239</v>
      </c>
      <c r="I86" s="104" t="s">
        <v>124</v>
      </c>
    </row>
    <row r="87" spans="1:9" s="105" customFormat="1" ht="32.25" customHeight="1" x14ac:dyDescent="0.2">
      <c r="A87" s="107" t="s">
        <v>159</v>
      </c>
      <c r="B87" s="107" t="s">
        <v>116</v>
      </c>
      <c r="C87" s="94" t="s">
        <v>158</v>
      </c>
      <c r="D87" s="109">
        <v>44749</v>
      </c>
      <c r="E87" s="108">
        <v>13275</v>
      </c>
      <c r="F87" s="109">
        <f t="shared" si="8"/>
        <v>44779</v>
      </c>
      <c r="G87" s="113">
        <v>0</v>
      </c>
      <c r="H87" s="95">
        <f t="shared" si="9"/>
        <v>13275</v>
      </c>
      <c r="I87" s="104" t="s">
        <v>125</v>
      </c>
    </row>
    <row r="88" spans="1:9" s="105" customFormat="1" ht="32.25" customHeight="1" x14ac:dyDescent="0.2">
      <c r="A88" s="107" t="s">
        <v>209</v>
      </c>
      <c r="B88" s="107" t="s">
        <v>116</v>
      </c>
      <c r="C88" s="94" t="s">
        <v>210</v>
      </c>
      <c r="D88" s="109">
        <v>44777</v>
      </c>
      <c r="E88" s="108">
        <v>27008.28</v>
      </c>
      <c r="F88" s="109">
        <f t="shared" si="8"/>
        <v>44807</v>
      </c>
      <c r="G88" s="113">
        <v>0</v>
      </c>
      <c r="H88" s="95">
        <f t="shared" si="9"/>
        <v>27008.28</v>
      </c>
      <c r="I88" s="104" t="s">
        <v>124</v>
      </c>
    </row>
    <row r="89" spans="1:9" s="105" customFormat="1" ht="32.25" customHeight="1" x14ac:dyDescent="0.2">
      <c r="A89" s="107" t="s">
        <v>191</v>
      </c>
      <c r="B89" s="107" t="s">
        <v>116</v>
      </c>
      <c r="C89" s="94" t="s">
        <v>190</v>
      </c>
      <c r="D89" s="109">
        <v>44777</v>
      </c>
      <c r="E89" s="108">
        <v>10325</v>
      </c>
      <c r="F89" s="109">
        <f t="shared" si="8"/>
        <v>44807</v>
      </c>
      <c r="G89" s="113">
        <v>0</v>
      </c>
      <c r="H89" s="95">
        <f t="shared" si="9"/>
        <v>10325</v>
      </c>
      <c r="I89" s="104" t="s">
        <v>124</v>
      </c>
    </row>
    <row r="90" spans="1:9" s="105" customFormat="1" ht="32.25" customHeight="1" x14ac:dyDescent="0.2">
      <c r="A90" s="107" t="s">
        <v>9</v>
      </c>
      <c r="B90" s="107" t="s">
        <v>116</v>
      </c>
      <c r="C90" s="94" t="s">
        <v>115</v>
      </c>
      <c r="D90" s="109">
        <v>41908</v>
      </c>
      <c r="E90" s="108">
        <v>16661.599999999999</v>
      </c>
      <c r="F90" s="109">
        <f t="shared" si="8"/>
        <v>41938</v>
      </c>
      <c r="G90" s="113">
        <v>0</v>
      </c>
      <c r="H90" s="95">
        <f t="shared" si="9"/>
        <v>16661.599999999999</v>
      </c>
      <c r="I90" s="104" t="s">
        <v>125</v>
      </c>
    </row>
    <row r="91" spans="1:9" s="105" customFormat="1" ht="32.25" customHeight="1" x14ac:dyDescent="0.2">
      <c r="A91" s="107" t="s">
        <v>219</v>
      </c>
      <c r="B91" s="107" t="s">
        <v>220</v>
      </c>
      <c r="C91" s="94" t="s">
        <v>218</v>
      </c>
      <c r="D91" s="109">
        <v>44782</v>
      </c>
      <c r="E91" s="108">
        <v>85865.86</v>
      </c>
      <c r="F91" s="109">
        <f t="shared" si="8"/>
        <v>44812</v>
      </c>
      <c r="G91" s="113">
        <v>0</v>
      </c>
      <c r="H91" s="95">
        <f t="shared" si="9"/>
        <v>85865.86</v>
      </c>
      <c r="I91" s="104" t="s">
        <v>124</v>
      </c>
    </row>
    <row r="92" spans="1:9" s="105" customFormat="1" ht="32.25" customHeight="1" x14ac:dyDescent="0.2">
      <c r="A92" s="107" t="s">
        <v>30</v>
      </c>
      <c r="B92" s="107" t="s">
        <v>220</v>
      </c>
      <c r="C92" s="94" t="s">
        <v>221</v>
      </c>
      <c r="D92" s="109">
        <v>44774</v>
      </c>
      <c r="E92" s="108">
        <v>22933.200000000001</v>
      </c>
      <c r="F92" s="109">
        <f t="shared" si="8"/>
        <v>44804</v>
      </c>
      <c r="G92" s="113">
        <v>0</v>
      </c>
      <c r="H92" s="95">
        <f t="shared" si="9"/>
        <v>22933.200000000001</v>
      </c>
      <c r="I92" s="104" t="s">
        <v>124</v>
      </c>
    </row>
    <row r="93" spans="1:9" s="105" customFormat="1" ht="32.25" customHeight="1" x14ac:dyDescent="0.2">
      <c r="A93" s="107" t="s">
        <v>30</v>
      </c>
      <c r="B93" s="107" t="s">
        <v>220</v>
      </c>
      <c r="C93" s="94" t="s">
        <v>217</v>
      </c>
      <c r="D93" s="109">
        <v>44774</v>
      </c>
      <c r="E93" s="108">
        <v>5839.53</v>
      </c>
      <c r="F93" s="109">
        <f t="shared" ref="F93:F104" si="10">+D93+30</f>
        <v>44804</v>
      </c>
      <c r="G93" s="113">
        <v>0</v>
      </c>
      <c r="H93" s="95">
        <f t="shared" si="9"/>
        <v>5839.53</v>
      </c>
      <c r="I93" s="104" t="s">
        <v>124</v>
      </c>
    </row>
    <row r="94" spans="1:9" s="105" customFormat="1" ht="32.25" customHeight="1" x14ac:dyDescent="0.2">
      <c r="A94" s="107" t="s">
        <v>176</v>
      </c>
      <c r="B94" s="107" t="s">
        <v>116</v>
      </c>
      <c r="C94" s="94" t="s">
        <v>175</v>
      </c>
      <c r="D94" s="109">
        <v>44775</v>
      </c>
      <c r="E94" s="108">
        <v>25776.53</v>
      </c>
      <c r="F94" s="109">
        <f t="shared" si="10"/>
        <v>44805</v>
      </c>
      <c r="G94" s="113">
        <v>0</v>
      </c>
      <c r="H94" s="95">
        <f t="shared" si="9"/>
        <v>25776.53</v>
      </c>
      <c r="I94" s="104" t="s">
        <v>124</v>
      </c>
    </row>
    <row r="95" spans="1:9" s="105" customFormat="1" ht="32.25" customHeight="1" x14ac:dyDescent="0.2">
      <c r="A95" s="107" t="s">
        <v>145</v>
      </c>
      <c r="B95" s="107" t="s">
        <v>116</v>
      </c>
      <c r="C95" s="94" t="s">
        <v>181</v>
      </c>
      <c r="D95" s="109">
        <v>44774</v>
      </c>
      <c r="E95" s="108">
        <v>306056.46999999997</v>
      </c>
      <c r="F95" s="109">
        <f t="shared" si="10"/>
        <v>44804</v>
      </c>
      <c r="G95" s="113">
        <v>0</v>
      </c>
      <c r="H95" s="95">
        <f t="shared" si="9"/>
        <v>306056.46999999997</v>
      </c>
      <c r="I95" s="104" t="s">
        <v>124</v>
      </c>
    </row>
    <row r="96" spans="1:9" s="105" customFormat="1" ht="32.25" customHeight="1" x14ac:dyDescent="0.2">
      <c r="A96" s="107" t="s">
        <v>240</v>
      </c>
      <c r="B96" s="107" t="s">
        <v>116</v>
      </c>
      <c r="C96" s="94" t="s">
        <v>157</v>
      </c>
      <c r="D96" s="109">
        <v>44795</v>
      </c>
      <c r="E96" s="108">
        <v>5699.4</v>
      </c>
      <c r="F96" s="109">
        <f t="shared" si="10"/>
        <v>44825</v>
      </c>
      <c r="G96" s="113">
        <v>0</v>
      </c>
      <c r="H96" s="95">
        <f t="shared" si="9"/>
        <v>5699.4</v>
      </c>
      <c r="I96" s="104" t="s">
        <v>124</v>
      </c>
    </row>
    <row r="97" spans="1:9" s="105" customFormat="1" ht="32.25" customHeight="1" x14ac:dyDescent="0.2">
      <c r="A97" s="107" t="s">
        <v>135</v>
      </c>
      <c r="B97" s="107" t="s">
        <v>116</v>
      </c>
      <c r="C97" s="94" t="s">
        <v>180</v>
      </c>
      <c r="D97" s="109">
        <v>44777</v>
      </c>
      <c r="E97" s="108">
        <v>2500</v>
      </c>
      <c r="F97" s="109">
        <f t="shared" si="10"/>
        <v>44807</v>
      </c>
      <c r="G97" s="113">
        <v>0</v>
      </c>
      <c r="H97" s="95">
        <f t="shared" si="9"/>
        <v>2500</v>
      </c>
      <c r="I97" s="104" t="s">
        <v>124</v>
      </c>
    </row>
    <row r="98" spans="1:9" s="105" customFormat="1" ht="32.25" customHeight="1" x14ac:dyDescent="0.2">
      <c r="A98" s="107" t="s">
        <v>136</v>
      </c>
      <c r="B98" s="107" t="s">
        <v>133</v>
      </c>
      <c r="C98" s="94" t="s">
        <v>196</v>
      </c>
      <c r="D98" s="109">
        <v>44783</v>
      </c>
      <c r="E98" s="108">
        <v>180540</v>
      </c>
      <c r="F98" s="109">
        <f t="shared" si="10"/>
        <v>44813</v>
      </c>
      <c r="G98" s="113">
        <v>0</v>
      </c>
      <c r="H98" s="95">
        <f t="shared" si="9"/>
        <v>180540</v>
      </c>
      <c r="I98" s="104" t="s">
        <v>124</v>
      </c>
    </row>
    <row r="99" spans="1:9" s="105" customFormat="1" ht="32.25" customHeight="1" x14ac:dyDescent="0.2">
      <c r="A99" s="107" t="s">
        <v>136</v>
      </c>
      <c r="B99" s="107" t="s">
        <v>133</v>
      </c>
      <c r="C99" s="94" t="s">
        <v>241</v>
      </c>
      <c r="D99" s="109">
        <v>44803</v>
      </c>
      <c r="E99" s="108">
        <v>47200</v>
      </c>
      <c r="F99" s="109">
        <f t="shared" si="10"/>
        <v>44833</v>
      </c>
      <c r="G99" s="113">
        <v>0</v>
      </c>
      <c r="H99" s="95">
        <f t="shared" si="9"/>
        <v>47200</v>
      </c>
      <c r="I99" s="104" t="s">
        <v>124</v>
      </c>
    </row>
    <row r="100" spans="1:9" s="105" customFormat="1" ht="32.25" customHeight="1" x14ac:dyDescent="0.2">
      <c r="A100" s="107" t="s">
        <v>146</v>
      </c>
      <c r="B100" s="107" t="s">
        <v>129</v>
      </c>
      <c r="C100" s="94" t="s">
        <v>197</v>
      </c>
      <c r="D100" s="109">
        <v>44774</v>
      </c>
      <c r="E100" s="108">
        <v>48363.48</v>
      </c>
      <c r="F100" s="109">
        <f t="shared" si="10"/>
        <v>44804</v>
      </c>
      <c r="G100" s="113">
        <v>0</v>
      </c>
      <c r="H100" s="95">
        <f t="shared" si="9"/>
        <v>48363.48</v>
      </c>
      <c r="I100" s="104" t="s">
        <v>124</v>
      </c>
    </row>
    <row r="101" spans="1:9" s="105" customFormat="1" ht="32.25" customHeight="1" x14ac:dyDescent="0.2">
      <c r="A101" s="107" t="s">
        <v>168</v>
      </c>
      <c r="B101" s="107" t="s">
        <v>116</v>
      </c>
      <c r="C101" s="94" t="s">
        <v>169</v>
      </c>
      <c r="D101" s="109">
        <v>44771</v>
      </c>
      <c r="E101" s="108">
        <v>118991.58</v>
      </c>
      <c r="F101" s="109">
        <f t="shared" si="10"/>
        <v>44801</v>
      </c>
      <c r="G101" s="113">
        <v>0</v>
      </c>
      <c r="H101" s="95">
        <f t="shared" si="9"/>
        <v>118991.58</v>
      </c>
      <c r="I101" s="104" t="s">
        <v>125</v>
      </c>
    </row>
    <row r="102" spans="1:9" s="105" customFormat="1" ht="32.25" customHeight="1" x14ac:dyDescent="0.2">
      <c r="A102" s="107" t="s">
        <v>168</v>
      </c>
      <c r="B102" s="107" t="s">
        <v>116</v>
      </c>
      <c r="C102" s="94" t="s">
        <v>242</v>
      </c>
      <c r="D102" s="109">
        <v>44803</v>
      </c>
      <c r="E102" s="108">
        <v>124657.84</v>
      </c>
      <c r="F102" s="109">
        <f t="shared" si="10"/>
        <v>44833</v>
      </c>
      <c r="G102" s="113">
        <v>0</v>
      </c>
      <c r="H102" s="95">
        <f t="shared" si="9"/>
        <v>124657.84</v>
      </c>
      <c r="I102" s="104" t="s">
        <v>124</v>
      </c>
    </row>
    <row r="103" spans="1:9" s="105" customFormat="1" ht="32.25" customHeight="1" x14ac:dyDescent="0.2">
      <c r="A103" s="107" t="s">
        <v>147</v>
      </c>
      <c r="B103" s="107" t="s">
        <v>200</v>
      </c>
      <c r="C103" s="94" t="s">
        <v>199</v>
      </c>
      <c r="D103" s="109">
        <v>44783</v>
      </c>
      <c r="E103" s="108">
        <v>929807.77</v>
      </c>
      <c r="F103" s="109">
        <f t="shared" si="10"/>
        <v>44813</v>
      </c>
      <c r="G103" s="113">
        <v>0</v>
      </c>
      <c r="H103" s="95">
        <f t="shared" si="9"/>
        <v>929807.77</v>
      </c>
      <c r="I103" s="104" t="s">
        <v>124</v>
      </c>
    </row>
    <row r="104" spans="1:9" s="105" customFormat="1" ht="32.25" customHeight="1" x14ac:dyDescent="0.2">
      <c r="A104" s="107" t="s">
        <v>147</v>
      </c>
      <c r="B104" s="107" t="s">
        <v>116</v>
      </c>
      <c r="C104" s="94" t="s">
        <v>198</v>
      </c>
      <c r="D104" s="109">
        <v>44783</v>
      </c>
      <c r="E104" s="108">
        <v>39200</v>
      </c>
      <c r="F104" s="109">
        <f t="shared" si="10"/>
        <v>44813</v>
      </c>
      <c r="G104" s="113">
        <v>0</v>
      </c>
      <c r="H104" s="95">
        <f t="shared" ref="H104" si="11">E104-G104</f>
        <v>39200</v>
      </c>
      <c r="I104" s="104" t="s">
        <v>124</v>
      </c>
    </row>
    <row r="105" spans="1:9" s="105" customFormat="1" ht="55.5" customHeight="1" x14ac:dyDescent="0.2">
      <c r="A105" s="93"/>
      <c r="B105" s="93"/>
      <c r="C105" s="92"/>
      <c r="D105" s="91"/>
      <c r="E105" s="112">
        <f>SUM(E13:E104)</f>
        <v>10673989.200000001</v>
      </c>
      <c r="F105" s="91"/>
      <c r="G105" s="112">
        <f>SUM(G13:G104)</f>
        <v>0</v>
      </c>
      <c r="H105" s="112">
        <f>SUM(H13:H104)</f>
        <v>10673989.200000001</v>
      </c>
      <c r="I105" s="104"/>
    </row>
    <row r="106" spans="1:9" ht="24" customHeight="1" x14ac:dyDescent="0.2">
      <c r="A106" s="97"/>
      <c r="C106" s="97"/>
      <c r="D106" s="97"/>
      <c r="E106" s="97"/>
      <c r="F106" s="97"/>
      <c r="G106" s="115"/>
      <c r="H106" s="106"/>
      <c r="I106" s="97"/>
    </row>
    <row r="107" spans="1:9" ht="24" customHeight="1" x14ac:dyDescent="0.2">
      <c r="A107" s="97"/>
      <c r="C107" s="97"/>
      <c r="D107" s="97"/>
      <c r="E107" s="97"/>
      <c r="F107" s="97"/>
      <c r="G107" s="97"/>
      <c r="H107" s="97"/>
      <c r="I107" s="97"/>
    </row>
    <row r="108" spans="1:9" ht="24" customHeight="1" x14ac:dyDescent="0.2">
      <c r="A108" s="97"/>
      <c r="C108" s="97"/>
      <c r="D108" s="97"/>
      <c r="E108" s="110"/>
      <c r="F108" s="97"/>
      <c r="G108" s="97"/>
      <c r="H108" s="97"/>
      <c r="I108" s="97"/>
    </row>
    <row r="109" spans="1:9" ht="24" customHeight="1" x14ac:dyDescent="0.2">
      <c r="A109" s="97"/>
      <c r="C109" s="97"/>
      <c r="D109" s="97"/>
      <c r="E109" s="97"/>
      <c r="F109" s="97"/>
      <c r="G109" s="97"/>
      <c r="H109" s="97"/>
      <c r="I109" s="97"/>
    </row>
    <row r="110" spans="1:9" ht="24" customHeight="1" x14ac:dyDescent="0.2">
      <c r="A110" s="97"/>
      <c r="C110" s="97"/>
      <c r="D110" s="97"/>
      <c r="E110" s="97"/>
      <c r="F110" s="97"/>
      <c r="G110" s="97"/>
      <c r="H110" s="97"/>
      <c r="I110" s="97"/>
    </row>
    <row r="111" spans="1:9" ht="24" customHeight="1" x14ac:dyDescent="0.2">
      <c r="A111" s="97"/>
      <c r="C111" s="97"/>
      <c r="D111" s="97"/>
      <c r="E111" s="97"/>
      <c r="F111" s="97"/>
      <c r="G111" s="97"/>
      <c r="H111" s="97"/>
      <c r="I111" s="97"/>
    </row>
    <row r="112" spans="1:9" ht="24" customHeight="1" x14ac:dyDescent="0.2">
      <c r="A112" s="97"/>
      <c r="C112" s="97"/>
      <c r="D112" s="97"/>
      <c r="F112" s="97"/>
      <c r="G112" s="97"/>
      <c r="H112" s="97"/>
      <c r="I112" s="97"/>
    </row>
  </sheetData>
  <sortState xmlns:xlrd2="http://schemas.microsoft.com/office/spreadsheetml/2017/richdata2" ref="A15:I157">
    <sortCondition ref="A15:A157"/>
  </sortState>
  <mergeCells count="12">
    <mergeCell ref="H11:H12"/>
    <mergeCell ref="I11:I12"/>
    <mergeCell ref="A7:I7"/>
    <mergeCell ref="A8:I8"/>
    <mergeCell ref="A10:I10"/>
    <mergeCell ref="A11:A12"/>
    <mergeCell ref="B11:B12"/>
    <mergeCell ref="C11:C12"/>
    <mergeCell ref="D11:D12"/>
    <mergeCell ref="E11:E12"/>
    <mergeCell ref="F11:F12"/>
    <mergeCell ref="G11:G12"/>
  </mergeCells>
  <pageMargins left="0.7" right="0.7" top="0.75" bottom="0.75" header="0.3" footer="0.3"/>
  <pageSetup paperSize="5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H236"/>
  <sheetViews>
    <sheetView topLeftCell="A7" workbookViewId="0">
      <selection activeCell="A15" sqref="A15:C92"/>
    </sheetView>
  </sheetViews>
  <sheetFormatPr defaultColWidth="9.140625" defaultRowHeight="18.75" customHeight="1" x14ac:dyDescent="0.2"/>
  <cols>
    <col min="1" max="1" width="38.5703125" style="78" customWidth="1"/>
    <col min="2" max="2" width="20.42578125" style="77" customWidth="1"/>
    <col min="3" max="3" width="19.7109375" style="77" customWidth="1"/>
    <col min="4" max="4" width="9.140625" style="78"/>
    <col min="5" max="5" width="17.5703125" style="78" customWidth="1"/>
    <col min="6" max="6" width="28.85546875" style="78" customWidth="1"/>
    <col min="7" max="7" width="24" style="78" customWidth="1"/>
    <col min="8" max="8" width="22.42578125" style="78" bestFit="1" customWidth="1"/>
    <col min="9" max="16384" width="9.140625" style="78"/>
  </cols>
  <sheetData>
    <row r="7" spans="1:8" ht="18.75" customHeight="1" x14ac:dyDescent="0.2">
      <c r="A7" s="76" t="s">
        <v>11</v>
      </c>
    </row>
    <row r="8" spans="1:8" ht="18.75" customHeight="1" x14ac:dyDescent="0.2">
      <c r="A8" s="76"/>
    </row>
    <row r="9" spans="1:8" ht="18.75" customHeight="1" x14ac:dyDescent="0.2">
      <c r="A9" s="79"/>
    </row>
    <row r="10" spans="1:8" ht="18.75" customHeight="1" x14ac:dyDescent="0.2">
      <c r="B10" s="80"/>
      <c r="C10" s="80"/>
    </row>
    <row r="13" spans="1:8" ht="18.75" customHeight="1" x14ac:dyDescent="0.2">
      <c r="A13" s="79"/>
    </row>
    <row r="14" spans="1:8" ht="18.75" customHeight="1" thickBot="1" x14ac:dyDescent="0.25"/>
    <row r="15" spans="1:8" ht="18" customHeight="1" thickBot="1" x14ac:dyDescent="0.25">
      <c r="A15" s="86" t="s">
        <v>49</v>
      </c>
      <c r="B15" s="87">
        <v>2021</v>
      </c>
      <c r="C15" s="88">
        <v>2020</v>
      </c>
    </row>
    <row r="16" spans="1:8" ht="18.75" customHeight="1" x14ac:dyDescent="0.2">
      <c r="A16" s="64" t="s">
        <v>10</v>
      </c>
      <c r="B16" s="73">
        <v>727600</v>
      </c>
      <c r="C16" s="73">
        <v>232800</v>
      </c>
      <c r="E16" s="81"/>
      <c r="F16" s="82"/>
      <c r="G16" s="83"/>
      <c r="H16" s="84"/>
    </row>
    <row r="17" spans="1:8" ht="18.75" customHeight="1" x14ac:dyDescent="0.2">
      <c r="A17" s="66" t="s">
        <v>85</v>
      </c>
      <c r="B17" s="65">
        <v>0</v>
      </c>
      <c r="C17" s="67">
        <v>1225</v>
      </c>
      <c r="E17" s="81"/>
      <c r="F17" s="82"/>
      <c r="G17" s="83"/>
      <c r="H17" s="84"/>
    </row>
    <row r="18" spans="1:8" ht="18.75" customHeight="1" x14ac:dyDescent="0.2">
      <c r="A18" s="64" t="s">
        <v>50</v>
      </c>
      <c r="B18" s="65">
        <v>4720</v>
      </c>
      <c r="C18" s="65">
        <v>0</v>
      </c>
      <c r="E18" s="81"/>
      <c r="F18" s="82"/>
      <c r="G18" s="83"/>
      <c r="H18" s="84"/>
    </row>
    <row r="19" spans="1:8" ht="18.75" customHeight="1" x14ac:dyDescent="0.2">
      <c r="A19" s="64" t="s">
        <v>62</v>
      </c>
      <c r="B19" s="65">
        <v>11160</v>
      </c>
      <c r="C19" s="65">
        <v>12168</v>
      </c>
      <c r="E19" s="81"/>
      <c r="F19" s="82"/>
      <c r="G19" s="83"/>
      <c r="H19" s="84"/>
    </row>
    <row r="20" spans="1:8" ht="18.75" customHeight="1" x14ac:dyDescent="0.2">
      <c r="A20" s="64" t="s">
        <v>71</v>
      </c>
      <c r="B20" s="65">
        <v>1717632.07</v>
      </c>
      <c r="C20" s="65">
        <v>0</v>
      </c>
      <c r="E20" s="81"/>
      <c r="F20" s="82"/>
      <c r="G20" s="83"/>
      <c r="H20" s="84"/>
    </row>
    <row r="21" spans="1:8" ht="18.75" customHeight="1" x14ac:dyDescent="0.2">
      <c r="A21" s="68" t="s">
        <v>21</v>
      </c>
      <c r="B21" s="65">
        <v>11734.86</v>
      </c>
      <c r="C21" s="65">
        <v>17183.77</v>
      </c>
      <c r="E21" s="81"/>
      <c r="F21" s="82"/>
      <c r="G21" s="83"/>
      <c r="H21" s="84"/>
    </row>
    <row r="22" spans="1:8" ht="18.75" customHeight="1" x14ac:dyDescent="0.2">
      <c r="A22" s="69" t="s">
        <v>27</v>
      </c>
      <c r="B22" s="65">
        <v>0</v>
      </c>
      <c r="C22" s="65">
        <v>34416.620000000003</v>
      </c>
      <c r="E22" s="81"/>
      <c r="F22" s="82"/>
      <c r="G22" s="83"/>
      <c r="H22" s="84"/>
    </row>
    <row r="23" spans="1:8" ht="18.75" customHeight="1" x14ac:dyDescent="0.2">
      <c r="A23" s="68" t="s">
        <v>75</v>
      </c>
      <c r="B23" s="65">
        <v>1385438</v>
      </c>
      <c r="C23" s="65">
        <v>0</v>
      </c>
      <c r="E23" s="81"/>
      <c r="F23" s="82"/>
      <c r="G23" s="83"/>
      <c r="H23" s="84"/>
    </row>
    <row r="24" spans="1:8" ht="18.75" customHeight="1" x14ac:dyDescent="0.2">
      <c r="A24" s="68" t="s">
        <v>83</v>
      </c>
      <c r="B24" s="65">
        <v>72299.19</v>
      </c>
      <c r="C24" s="70">
        <v>82342.05</v>
      </c>
      <c r="E24" s="81"/>
      <c r="F24" s="82"/>
      <c r="G24" s="83"/>
      <c r="H24" s="84"/>
    </row>
    <row r="25" spans="1:8" ht="18.75" customHeight="1" x14ac:dyDescent="0.2">
      <c r="A25" s="68" t="s">
        <v>66</v>
      </c>
      <c r="B25" s="65">
        <v>318.60000000000002</v>
      </c>
      <c r="C25" s="65">
        <v>0</v>
      </c>
      <c r="E25" s="81"/>
      <c r="F25" s="82"/>
      <c r="G25" s="83"/>
      <c r="H25" s="84"/>
    </row>
    <row r="26" spans="1:8" ht="18.75" customHeight="1" x14ac:dyDescent="0.2">
      <c r="A26" s="66" t="s">
        <v>86</v>
      </c>
      <c r="B26" s="65">
        <v>0</v>
      </c>
      <c r="C26" s="71">
        <v>2510000</v>
      </c>
      <c r="E26" s="81"/>
      <c r="F26" s="82"/>
      <c r="G26" s="83"/>
      <c r="H26" s="84"/>
    </row>
    <row r="27" spans="1:8" ht="18.75" customHeight="1" x14ac:dyDescent="0.2">
      <c r="A27" s="68" t="s">
        <v>68</v>
      </c>
      <c r="B27" s="65">
        <v>533.54999999999995</v>
      </c>
      <c r="C27" s="65">
        <v>0</v>
      </c>
      <c r="E27" s="81"/>
      <c r="F27" s="82"/>
      <c r="G27" s="83"/>
      <c r="H27" s="84"/>
    </row>
    <row r="28" spans="1:8" ht="18.75" customHeight="1" x14ac:dyDescent="0.2">
      <c r="A28" s="68" t="s">
        <v>18</v>
      </c>
      <c r="B28" s="65">
        <v>1301482</v>
      </c>
      <c r="C28" s="72">
        <v>988832</v>
      </c>
      <c r="E28" s="81"/>
      <c r="F28" s="82"/>
      <c r="G28" s="83"/>
      <c r="H28" s="84"/>
    </row>
    <row r="29" spans="1:8" ht="18.75" customHeight="1" x14ac:dyDescent="0.2">
      <c r="A29" s="68" t="s">
        <v>26</v>
      </c>
      <c r="B29" s="65">
        <v>512761.79000000004</v>
      </c>
      <c r="C29" s="65">
        <v>438539.45</v>
      </c>
      <c r="E29" s="81"/>
      <c r="F29" s="82"/>
      <c r="G29" s="83"/>
      <c r="H29" s="84"/>
    </row>
    <row r="30" spans="1:8" ht="18.75" customHeight="1" x14ac:dyDescent="0.2">
      <c r="A30" s="68" t="s">
        <v>72</v>
      </c>
      <c r="B30" s="65">
        <v>148680.07</v>
      </c>
      <c r="C30" s="72">
        <v>32033.32</v>
      </c>
      <c r="E30" s="81"/>
      <c r="F30" s="82"/>
      <c r="G30" s="83"/>
      <c r="H30" s="84"/>
    </row>
    <row r="31" spans="1:8" ht="18.75" customHeight="1" x14ac:dyDescent="0.2">
      <c r="A31" s="68" t="s">
        <v>38</v>
      </c>
      <c r="B31" s="65">
        <v>11446.33</v>
      </c>
      <c r="C31" s="72">
        <v>11915.98</v>
      </c>
      <c r="E31" s="81"/>
      <c r="F31" s="82"/>
      <c r="G31" s="83"/>
      <c r="H31" s="84"/>
    </row>
    <row r="32" spans="1:8" ht="18.75" customHeight="1" x14ac:dyDescent="0.2">
      <c r="A32" s="68" t="s">
        <v>24</v>
      </c>
      <c r="B32" s="65">
        <v>9879.5400000000009</v>
      </c>
      <c r="C32" s="72">
        <v>8143.44</v>
      </c>
      <c r="E32" s="81"/>
      <c r="F32" s="82"/>
      <c r="G32" s="83"/>
      <c r="H32" s="84"/>
    </row>
    <row r="33" spans="1:8" ht="18.75" customHeight="1" x14ac:dyDescent="0.2">
      <c r="A33" s="69" t="s">
        <v>87</v>
      </c>
      <c r="B33" s="65">
        <v>0</v>
      </c>
      <c r="C33" s="72">
        <v>121186</v>
      </c>
      <c r="E33" s="81"/>
      <c r="F33" s="82"/>
      <c r="G33" s="83"/>
      <c r="H33" s="84"/>
    </row>
    <row r="34" spans="1:8" ht="18.75" customHeight="1" x14ac:dyDescent="0.2">
      <c r="A34" s="68" t="s">
        <v>80</v>
      </c>
      <c r="B34" s="65">
        <v>126525.5</v>
      </c>
      <c r="C34" s="72">
        <v>98585.46</v>
      </c>
      <c r="E34" s="81"/>
      <c r="F34" s="82"/>
      <c r="G34" s="83"/>
      <c r="H34" s="84"/>
    </row>
    <row r="35" spans="1:8" ht="18.75" customHeight="1" x14ac:dyDescent="0.2">
      <c r="A35" s="68" t="s">
        <v>60</v>
      </c>
      <c r="B35" s="65">
        <v>63720</v>
      </c>
      <c r="C35" s="65">
        <v>81420</v>
      </c>
      <c r="E35" s="81"/>
      <c r="F35" s="82"/>
      <c r="G35" s="83"/>
      <c r="H35" s="84"/>
    </row>
    <row r="36" spans="1:8" ht="18.75" customHeight="1" x14ac:dyDescent="0.2">
      <c r="A36" s="69" t="s">
        <v>88</v>
      </c>
      <c r="B36" s="65">
        <v>0</v>
      </c>
      <c r="C36" s="65">
        <v>181425</v>
      </c>
      <c r="E36" s="81"/>
      <c r="F36" s="82"/>
      <c r="G36" s="83"/>
      <c r="H36" s="84"/>
    </row>
    <row r="37" spans="1:8" ht="18.75" customHeight="1" x14ac:dyDescent="0.2">
      <c r="A37" s="68" t="s">
        <v>29</v>
      </c>
      <c r="B37" s="65">
        <v>187578.14</v>
      </c>
      <c r="C37" s="65">
        <v>215042.3</v>
      </c>
      <c r="E37" s="81"/>
      <c r="F37" s="82"/>
      <c r="G37" s="83"/>
      <c r="H37" s="84"/>
    </row>
    <row r="38" spans="1:8" ht="18.75" customHeight="1" x14ac:dyDescent="0.2">
      <c r="A38" s="68" t="s">
        <v>20</v>
      </c>
      <c r="B38" s="65">
        <v>273299.8</v>
      </c>
      <c r="C38" s="65">
        <v>159595</v>
      </c>
      <c r="E38" s="81"/>
      <c r="F38" s="82"/>
      <c r="G38" s="83"/>
      <c r="H38" s="84"/>
    </row>
    <row r="39" spans="1:8" ht="18.75" customHeight="1" x14ac:dyDescent="0.2">
      <c r="A39" s="68" t="s">
        <v>37</v>
      </c>
      <c r="B39" s="65">
        <v>23116.82</v>
      </c>
      <c r="C39" s="65">
        <v>30539.79</v>
      </c>
      <c r="E39" s="81"/>
      <c r="F39" s="82"/>
      <c r="G39" s="83"/>
      <c r="H39" s="84"/>
    </row>
    <row r="40" spans="1:8" ht="18.75" customHeight="1" x14ac:dyDescent="0.2">
      <c r="A40" s="69" t="s">
        <v>22</v>
      </c>
      <c r="B40" s="65">
        <v>0</v>
      </c>
      <c r="C40" s="72">
        <v>29500</v>
      </c>
      <c r="E40" s="81"/>
      <c r="F40" s="82"/>
      <c r="G40" s="83"/>
      <c r="H40" s="84"/>
    </row>
    <row r="41" spans="1:8" ht="18.75" customHeight="1" x14ac:dyDescent="0.2">
      <c r="A41" s="69" t="s">
        <v>35</v>
      </c>
      <c r="B41" s="72">
        <v>44772.17</v>
      </c>
      <c r="C41" s="72">
        <v>36084.400000000001</v>
      </c>
      <c r="E41" s="81"/>
      <c r="F41" s="82"/>
      <c r="G41" s="83"/>
      <c r="H41" s="84"/>
    </row>
    <row r="42" spans="1:8" ht="18.75" customHeight="1" thickBot="1" x14ac:dyDescent="0.25">
      <c r="A42" s="69"/>
      <c r="B42" s="72"/>
      <c r="C42" s="72"/>
      <c r="E42" s="81"/>
      <c r="F42" s="82"/>
      <c r="G42" s="83"/>
      <c r="H42" s="84"/>
    </row>
    <row r="43" spans="1:8" ht="15.75" customHeight="1" x14ac:dyDescent="0.2">
      <c r="A43" s="124" t="s">
        <v>49</v>
      </c>
      <c r="B43" s="126">
        <v>2021</v>
      </c>
      <c r="C43" s="126">
        <v>2020</v>
      </c>
      <c r="E43" s="81"/>
      <c r="F43" s="82"/>
      <c r="G43" s="83"/>
      <c r="H43" s="84"/>
    </row>
    <row r="44" spans="1:8" ht="18.75" hidden="1" customHeight="1" thickBot="1" x14ac:dyDescent="0.25">
      <c r="A44" s="125"/>
      <c r="B44" s="127"/>
      <c r="C44" s="127"/>
      <c r="E44" s="81"/>
      <c r="F44" s="82"/>
      <c r="G44" s="83"/>
      <c r="H44" s="84"/>
    </row>
    <row r="45" spans="1:8" ht="18.75" customHeight="1" x14ac:dyDescent="0.2">
      <c r="A45" s="68" t="s">
        <v>36</v>
      </c>
      <c r="B45" s="65">
        <v>7670</v>
      </c>
      <c r="C45" s="72">
        <v>11800</v>
      </c>
      <c r="E45" s="81"/>
      <c r="F45" s="82"/>
      <c r="G45" s="83"/>
      <c r="H45" s="84"/>
    </row>
    <row r="46" spans="1:8" ht="18.75" customHeight="1" x14ac:dyDescent="0.2">
      <c r="A46" s="64" t="s">
        <v>6</v>
      </c>
      <c r="B46" s="73">
        <v>208800</v>
      </c>
      <c r="C46" s="73">
        <v>208800</v>
      </c>
      <c r="E46" s="81"/>
      <c r="F46" s="82"/>
      <c r="G46" s="83"/>
      <c r="H46" s="84"/>
    </row>
    <row r="47" spans="1:8" ht="18.75" customHeight="1" x14ac:dyDescent="0.2">
      <c r="A47" s="64" t="s">
        <v>64</v>
      </c>
      <c r="B47" s="73">
        <v>1800</v>
      </c>
      <c r="C47" s="65">
        <v>0</v>
      </c>
      <c r="E47" s="81"/>
      <c r="F47" s="82"/>
      <c r="G47" s="83"/>
      <c r="H47" s="84"/>
    </row>
    <row r="48" spans="1:8" ht="18.75" customHeight="1" x14ac:dyDescent="0.2">
      <c r="A48" s="64" t="s">
        <v>78</v>
      </c>
      <c r="B48" s="73">
        <v>56095.9</v>
      </c>
      <c r="C48" s="65">
        <v>0</v>
      </c>
      <c r="E48" s="81"/>
      <c r="F48" s="82"/>
      <c r="G48" s="83"/>
      <c r="H48" s="84"/>
    </row>
    <row r="49" spans="1:8" ht="18.75" customHeight="1" x14ac:dyDescent="0.2">
      <c r="A49" s="64" t="s">
        <v>12</v>
      </c>
      <c r="B49" s="73">
        <v>755.2</v>
      </c>
      <c r="C49" s="73">
        <v>755.2</v>
      </c>
      <c r="E49" s="81"/>
      <c r="F49" s="82"/>
      <c r="G49" s="83"/>
      <c r="H49" s="84"/>
    </row>
    <row r="50" spans="1:8" ht="18.75" customHeight="1" x14ac:dyDescent="0.2">
      <c r="A50" s="66" t="s">
        <v>33</v>
      </c>
      <c r="B50" s="71">
        <v>554895</v>
      </c>
      <c r="C50" s="71">
        <v>425980</v>
      </c>
      <c r="E50" s="81"/>
      <c r="F50" s="82"/>
      <c r="G50" s="83"/>
      <c r="H50" s="84"/>
    </row>
    <row r="51" spans="1:8" ht="18.75" customHeight="1" x14ac:dyDescent="0.2">
      <c r="A51" s="66" t="s">
        <v>28</v>
      </c>
      <c r="B51" s="71">
        <v>14533.47</v>
      </c>
      <c r="C51" s="71">
        <v>4625.6000000000004</v>
      </c>
      <c r="E51" s="81"/>
      <c r="F51" s="82"/>
      <c r="G51" s="83"/>
      <c r="H51" s="84"/>
    </row>
    <row r="52" spans="1:8" ht="18.75" customHeight="1" x14ac:dyDescent="0.2">
      <c r="A52" s="66" t="s">
        <v>89</v>
      </c>
      <c r="B52" s="71">
        <v>0</v>
      </c>
      <c r="C52" s="71">
        <v>148514.71</v>
      </c>
      <c r="E52" s="81"/>
      <c r="F52" s="82"/>
      <c r="G52" s="83"/>
      <c r="H52" s="84"/>
    </row>
    <row r="53" spans="1:8" ht="18.75" customHeight="1" x14ac:dyDescent="0.2">
      <c r="A53" s="66" t="s">
        <v>14</v>
      </c>
      <c r="B53" s="71">
        <v>0</v>
      </c>
      <c r="C53" s="71">
        <v>6174363.1200000001</v>
      </c>
      <c r="E53" s="81"/>
      <c r="F53" s="82"/>
      <c r="G53" s="83"/>
      <c r="H53" s="84"/>
    </row>
    <row r="54" spans="1:8" ht="18.75" customHeight="1" x14ac:dyDescent="0.2">
      <c r="A54" s="64" t="s">
        <v>70</v>
      </c>
      <c r="B54" s="73">
        <v>47935.85</v>
      </c>
      <c r="C54" s="65">
        <v>0</v>
      </c>
      <c r="E54" s="81"/>
      <c r="F54" s="82"/>
      <c r="G54" s="83"/>
      <c r="H54" s="84"/>
    </row>
    <row r="55" spans="1:8" ht="18.75" customHeight="1" x14ac:dyDescent="0.2">
      <c r="A55" s="64" t="s">
        <v>67</v>
      </c>
      <c r="B55" s="73">
        <v>7000</v>
      </c>
      <c r="C55" s="65">
        <v>0</v>
      </c>
      <c r="E55" s="81"/>
      <c r="F55" s="82"/>
      <c r="G55" s="83"/>
      <c r="H55" s="84"/>
    </row>
    <row r="56" spans="1:8" ht="18.75" customHeight="1" x14ac:dyDescent="0.2">
      <c r="A56" s="64" t="s">
        <v>79</v>
      </c>
      <c r="B56" s="73">
        <v>51599.98</v>
      </c>
      <c r="C56" s="65">
        <v>0</v>
      </c>
      <c r="E56" s="81"/>
      <c r="F56" s="82"/>
      <c r="G56" s="83"/>
      <c r="H56" s="84"/>
    </row>
    <row r="57" spans="1:8" ht="18.75" customHeight="1" x14ac:dyDescent="0.2">
      <c r="A57" s="64" t="s">
        <v>44</v>
      </c>
      <c r="B57" s="73">
        <v>203356.69</v>
      </c>
      <c r="C57" s="65">
        <v>0</v>
      </c>
      <c r="E57" s="81"/>
      <c r="F57" s="82"/>
      <c r="G57" s="83"/>
      <c r="H57" s="84"/>
    </row>
    <row r="58" spans="1:8" ht="18.75" customHeight="1" x14ac:dyDescent="0.2">
      <c r="A58" s="64" t="s">
        <v>8</v>
      </c>
      <c r="B58" s="73">
        <v>72393.100000000006</v>
      </c>
      <c r="C58" s="65">
        <v>929605.80999999982</v>
      </c>
      <c r="E58" s="81"/>
      <c r="F58" s="82"/>
      <c r="G58" s="83"/>
      <c r="H58" s="84"/>
    </row>
    <row r="59" spans="1:8" ht="18.75" customHeight="1" x14ac:dyDescent="0.2">
      <c r="A59" s="64" t="s">
        <v>57</v>
      </c>
      <c r="B59" s="73">
        <v>33205.199999999997</v>
      </c>
      <c r="C59" s="65">
        <v>0</v>
      </c>
      <c r="E59" s="81"/>
      <c r="F59" s="82"/>
      <c r="G59" s="83"/>
      <c r="H59" s="84"/>
    </row>
    <row r="60" spans="1:8" ht="18.75" customHeight="1" x14ac:dyDescent="0.2">
      <c r="A60" s="64" t="s">
        <v>73</v>
      </c>
      <c r="B60" s="73">
        <v>2405210.5099999998</v>
      </c>
      <c r="C60" s="65">
        <v>0</v>
      </c>
      <c r="E60" s="81"/>
      <c r="F60" s="82"/>
      <c r="G60" s="83"/>
      <c r="H60" s="84"/>
    </row>
    <row r="61" spans="1:8" ht="18.75" customHeight="1" x14ac:dyDescent="0.2">
      <c r="A61" s="64" t="s">
        <v>76</v>
      </c>
      <c r="B61" s="73">
        <v>17756.64</v>
      </c>
      <c r="C61" s="65">
        <v>0</v>
      </c>
      <c r="E61" s="81"/>
      <c r="F61" s="82"/>
      <c r="G61" s="83"/>
      <c r="H61" s="84"/>
    </row>
    <row r="62" spans="1:8" ht="18.75" customHeight="1" x14ac:dyDescent="0.2">
      <c r="A62" s="64" t="s">
        <v>45</v>
      </c>
      <c r="B62" s="73">
        <v>4718710.7</v>
      </c>
      <c r="C62" s="71">
        <v>1790808.91</v>
      </c>
      <c r="E62" s="81"/>
      <c r="F62" s="82"/>
      <c r="G62" s="83"/>
      <c r="H62" s="84"/>
    </row>
    <row r="63" spans="1:8" ht="18.75" customHeight="1" x14ac:dyDescent="0.2">
      <c r="A63" s="64" t="s">
        <v>77</v>
      </c>
      <c r="B63" s="73">
        <v>317125</v>
      </c>
      <c r="C63" s="65">
        <v>0</v>
      </c>
      <c r="E63" s="81"/>
      <c r="F63" s="82"/>
      <c r="G63" s="83"/>
      <c r="H63" s="84"/>
    </row>
    <row r="64" spans="1:8" ht="18.75" customHeight="1" x14ac:dyDescent="0.2">
      <c r="A64" s="64" t="s">
        <v>69</v>
      </c>
      <c r="B64" s="73">
        <f>59705.64*58.3577</f>
        <v>3484283.827428</v>
      </c>
      <c r="C64" s="71">
        <v>3192316.05</v>
      </c>
      <c r="E64" s="81"/>
      <c r="F64" s="82"/>
      <c r="G64" s="83"/>
      <c r="H64" s="84"/>
    </row>
    <row r="65" spans="1:8" ht="18.75" customHeight="1" x14ac:dyDescent="0.2">
      <c r="A65" s="64" t="s">
        <v>34</v>
      </c>
      <c r="B65" s="73">
        <v>35400</v>
      </c>
      <c r="C65" s="71">
        <v>35400</v>
      </c>
      <c r="E65" s="81"/>
      <c r="F65" s="82"/>
      <c r="G65" s="83"/>
      <c r="H65" s="84"/>
    </row>
    <row r="66" spans="1:8" ht="18.75" customHeight="1" x14ac:dyDescent="0.2">
      <c r="A66" s="64" t="s">
        <v>19</v>
      </c>
      <c r="B66" s="73">
        <v>270000</v>
      </c>
      <c r="C66" s="73">
        <v>270000</v>
      </c>
      <c r="E66" s="81"/>
      <c r="F66" s="82"/>
      <c r="G66" s="83"/>
      <c r="H66" s="84"/>
    </row>
    <row r="67" spans="1:8" ht="18.75" customHeight="1" x14ac:dyDescent="0.2">
      <c r="A67" s="64" t="s">
        <v>13</v>
      </c>
      <c r="B67" s="73">
        <v>22125</v>
      </c>
      <c r="C67" s="71">
        <v>22125</v>
      </c>
      <c r="E67" s="81"/>
      <c r="F67" s="82"/>
      <c r="G67" s="83"/>
      <c r="H67" s="84"/>
    </row>
    <row r="68" spans="1:8" ht="18.75" customHeight="1" x14ac:dyDescent="0.2">
      <c r="A68" s="64" t="s">
        <v>65</v>
      </c>
      <c r="B68" s="73">
        <v>112668.93</v>
      </c>
      <c r="C68" s="65">
        <v>0</v>
      </c>
      <c r="E68" s="81"/>
      <c r="F68" s="82"/>
      <c r="G68" s="83"/>
      <c r="H68" s="84"/>
    </row>
    <row r="69" spans="1:8" ht="18.75" customHeight="1" x14ac:dyDescent="0.2">
      <c r="A69" s="64" t="s">
        <v>58</v>
      </c>
      <c r="B69" s="73">
        <v>82000</v>
      </c>
      <c r="C69" s="65">
        <v>0</v>
      </c>
      <c r="E69" s="81"/>
      <c r="F69" s="82"/>
      <c r="G69" s="83"/>
      <c r="H69" s="84"/>
    </row>
    <row r="70" spans="1:8" ht="18.75" customHeight="1" x14ac:dyDescent="0.2">
      <c r="A70" s="64" t="s">
        <v>63</v>
      </c>
      <c r="B70" s="73">
        <v>111400</v>
      </c>
      <c r="C70" s="65">
        <v>0</v>
      </c>
      <c r="E70" s="81"/>
      <c r="F70" s="82"/>
      <c r="G70" s="83"/>
      <c r="H70" s="84"/>
    </row>
    <row r="71" spans="1:8" ht="18.75" customHeight="1" x14ac:dyDescent="0.2">
      <c r="A71" s="64" t="s">
        <v>9</v>
      </c>
      <c r="B71" s="73">
        <v>16661.599999999999</v>
      </c>
      <c r="C71" s="73">
        <v>16661.599999999999</v>
      </c>
      <c r="H71" s="84"/>
    </row>
    <row r="72" spans="1:8" ht="18.75" customHeight="1" x14ac:dyDescent="0.2">
      <c r="A72" s="64" t="s">
        <v>30</v>
      </c>
      <c r="B72" s="73">
        <v>31000.21</v>
      </c>
      <c r="C72" s="65">
        <v>25794.5</v>
      </c>
      <c r="E72" s="81"/>
      <c r="F72" s="82"/>
      <c r="G72" s="83"/>
      <c r="H72" s="84"/>
    </row>
    <row r="73" spans="1:8" ht="18.75" customHeight="1" x14ac:dyDescent="0.2">
      <c r="A73" s="66" t="s">
        <v>90</v>
      </c>
      <c r="B73" s="73">
        <v>0</v>
      </c>
      <c r="C73" s="71">
        <v>100064</v>
      </c>
      <c r="E73" s="81"/>
      <c r="F73" s="82"/>
      <c r="G73" s="83"/>
      <c r="H73" s="84"/>
    </row>
    <row r="74" spans="1:8" ht="18.75" customHeight="1" x14ac:dyDescent="0.2">
      <c r="A74" s="66" t="s">
        <v>25</v>
      </c>
      <c r="B74" s="73">
        <v>0</v>
      </c>
      <c r="C74" s="71">
        <v>188800</v>
      </c>
      <c r="E74" s="81"/>
      <c r="F74" s="82"/>
      <c r="G74" s="83"/>
      <c r="H74" s="84"/>
    </row>
    <row r="75" spans="1:8" ht="18.75" customHeight="1" x14ac:dyDescent="0.2">
      <c r="A75" s="66" t="s">
        <v>91</v>
      </c>
      <c r="B75" s="73">
        <v>0</v>
      </c>
      <c r="C75" s="71">
        <v>5841</v>
      </c>
      <c r="E75" s="81"/>
      <c r="F75" s="82"/>
      <c r="G75" s="83"/>
      <c r="H75" s="84"/>
    </row>
    <row r="76" spans="1:8" ht="18.75" customHeight="1" x14ac:dyDescent="0.2">
      <c r="A76" s="66"/>
      <c r="B76" s="73"/>
      <c r="C76" s="71"/>
      <c r="E76" s="81"/>
      <c r="F76" s="82"/>
      <c r="G76" s="83"/>
      <c r="H76" s="84"/>
    </row>
    <row r="77" spans="1:8" ht="18.75" customHeight="1" thickBot="1" x14ac:dyDescent="0.25">
      <c r="A77" s="66"/>
      <c r="B77" s="73"/>
      <c r="C77" s="71"/>
      <c r="E77" s="81"/>
      <c r="F77" s="82"/>
      <c r="G77" s="83"/>
      <c r="H77" s="84"/>
    </row>
    <row r="78" spans="1:8" ht="18.75" customHeight="1" x14ac:dyDescent="0.2">
      <c r="A78" s="124" t="s">
        <v>49</v>
      </c>
      <c r="B78" s="126">
        <v>2021</v>
      </c>
      <c r="C78" s="126">
        <v>2020</v>
      </c>
      <c r="E78" s="81"/>
      <c r="F78" s="82"/>
      <c r="G78" s="83"/>
      <c r="H78" s="84"/>
    </row>
    <row r="79" spans="1:8" ht="0.75" customHeight="1" thickBot="1" x14ac:dyDescent="0.25">
      <c r="A79" s="125"/>
      <c r="B79" s="127"/>
      <c r="C79" s="127"/>
      <c r="E79" s="81"/>
      <c r="F79" s="82"/>
      <c r="G79" s="83"/>
      <c r="H79" s="84"/>
    </row>
    <row r="80" spans="1:8" ht="18.75" customHeight="1" x14ac:dyDescent="0.2">
      <c r="A80" s="66" t="s">
        <v>92</v>
      </c>
      <c r="B80" s="73">
        <v>0</v>
      </c>
      <c r="C80" s="71">
        <v>31860</v>
      </c>
      <c r="E80" s="81"/>
      <c r="F80" s="82"/>
      <c r="G80" s="83"/>
      <c r="H80" s="84"/>
    </row>
    <row r="81" spans="1:8" ht="18.75" customHeight="1" x14ac:dyDescent="0.2">
      <c r="A81" s="66" t="s">
        <v>93</v>
      </c>
      <c r="B81" s="73">
        <v>0</v>
      </c>
      <c r="C81" s="71">
        <v>41123</v>
      </c>
      <c r="E81" s="81"/>
      <c r="F81" s="82"/>
      <c r="G81" s="83"/>
      <c r="H81" s="84"/>
    </row>
    <row r="82" spans="1:8" ht="18.75" customHeight="1" x14ac:dyDescent="0.2">
      <c r="A82" s="66" t="s">
        <v>47</v>
      </c>
      <c r="B82" s="73">
        <v>0</v>
      </c>
      <c r="C82" s="71">
        <v>14800</v>
      </c>
      <c r="E82" s="81"/>
      <c r="F82" s="82"/>
      <c r="G82" s="83"/>
      <c r="H82" s="84"/>
    </row>
    <row r="83" spans="1:8" ht="18.75" customHeight="1" x14ac:dyDescent="0.2">
      <c r="A83" s="66" t="s">
        <v>7</v>
      </c>
      <c r="B83" s="73">
        <v>0</v>
      </c>
      <c r="C83" s="71">
        <v>104312</v>
      </c>
      <c r="E83" s="81"/>
      <c r="F83" s="82"/>
      <c r="G83" s="83"/>
      <c r="H83" s="84"/>
    </row>
    <row r="84" spans="1:8" ht="18.75" customHeight="1" x14ac:dyDescent="0.2">
      <c r="A84" s="64" t="s">
        <v>84</v>
      </c>
      <c r="B84" s="73">
        <v>1770</v>
      </c>
      <c r="C84" s="65">
        <v>0</v>
      </c>
      <c r="E84" s="81"/>
      <c r="F84" s="82"/>
      <c r="G84" s="83"/>
      <c r="H84" s="84"/>
    </row>
    <row r="85" spans="1:8" ht="18.75" customHeight="1" x14ac:dyDescent="0.2">
      <c r="A85" s="64" t="s">
        <v>82</v>
      </c>
      <c r="B85" s="73">
        <v>240758.63</v>
      </c>
      <c r="C85" s="65">
        <v>0</v>
      </c>
      <c r="E85" s="81"/>
      <c r="F85" s="82"/>
      <c r="G85" s="83"/>
      <c r="H85" s="84"/>
    </row>
    <row r="86" spans="1:8" ht="18.75" customHeight="1" x14ac:dyDescent="0.2">
      <c r="A86" s="64" t="s">
        <v>61</v>
      </c>
      <c r="B86" s="73">
        <v>49560</v>
      </c>
      <c r="C86" s="65">
        <v>0</v>
      </c>
      <c r="E86" s="81"/>
      <c r="F86" s="82"/>
      <c r="G86" s="83"/>
      <c r="H86" s="84"/>
    </row>
    <row r="87" spans="1:8" ht="18.75" customHeight="1" x14ac:dyDescent="0.2">
      <c r="A87" s="64" t="s">
        <v>23</v>
      </c>
      <c r="B87" s="73">
        <v>83943.98</v>
      </c>
      <c r="C87" s="71">
        <v>17682.3</v>
      </c>
      <c r="E87" s="81"/>
      <c r="F87" s="82"/>
      <c r="G87" s="83"/>
      <c r="H87" s="84"/>
    </row>
    <row r="88" spans="1:8" ht="18.75" customHeight="1" x14ac:dyDescent="0.2">
      <c r="A88" s="64" t="s">
        <v>81</v>
      </c>
      <c r="B88" s="73">
        <v>1419000.03</v>
      </c>
      <c r="C88" s="65">
        <v>0</v>
      </c>
      <c r="E88" s="81"/>
      <c r="F88" s="82"/>
      <c r="G88" s="83"/>
      <c r="H88" s="84"/>
    </row>
    <row r="89" spans="1:8" ht="18.75" customHeight="1" x14ac:dyDescent="0.2">
      <c r="A89" s="64" t="s">
        <v>31</v>
      </c>
      <c r="B89" s="73">
        <v>113600</v>
      </c>
      <c r="C89" s="65">
        <v>0</v>
      </c>
      <c r="E89" s="81"/>
      <c r="F89" s="82"/>
      <c r="G89" s="83"/>
      <c r="H89" s="84"/>
    </row>
    <row r="90" spans="1:8" ht="18.75" customHeight="1" x14ac:dyDescent="0.2">
      <c r="A90" s="64" t="s">
        <v>74</v>
      </c>
      <c r="B90" s="73">
        <v>112100</v>
      </c>
      <c r="C90" s="65">
        <v>0</v>
      </c>
      <c r="E90" s="81"/>
      <c r="F90" s="82"/>
      <c r="G90" s="83"/>
      <c r="H90" s="84"/>
    </row>
    <row r="91" spans="1:8" ht="18.75" customHeight="1" x14ac:dyDescent="0.2">
      <c r="A91" s="64" t="s">
        <v>17</v>
      </c>
      <c r="B91" s="73">
        <v>915633.03</v>
      </c>
      <c r="C91" s="65">
        <v>890105.86</v>
      </c>
      <c r="E91" s="81"/>
      <c r="F91" s="82"/>
      <c r="G91" s="83"/>
      <c r="H91" s="84"/>
    </row>
    <row r="92" spans="1:8" ht="18.75" customHeight="1" x14ac:dyDescent="0.2">
      <c r="A92" s="74" t="s">
        <v>94</v>
      </c>
      <c r="B92" s="75">
        <f>SUM(B16:B91)-2021-2021</f>
        <v>22455446.907428004</v>
      </c>
      <c r="C92" s="75">
        <f>SUM(C16:C91)-2020-2020</f>
        <v>19975116.240000002</v>
      </c>
      <c r="E92" s="81"/>
      <c r="F92" s="82"/>
      <c r="G92" s="83"/>
      <c r="H92" s="84"/>
    </row>
    <row r="93" spans="1:8" ht="18.75" customHeight="1" x14ac:dyDescent="0.2">
      <c r="B93" s="78"/>
      <c r="C93" s="78"/>
    </row>
    <row r="95" spans="1:8" ht="18.75" customHeight="1" x14ac:dyDescent="0.2">
      <c r="B95" s="78"/>
      <c r="C95" s="78"/>
    </row>
    <row r="97" spans="2:3" ht="18.75" customHeight="1" x14ac:dyDescent="0.2">
      <c r="B97" s="78"/>
      <c r="C97" s="78"/>
    </row>
    <row r="98" spans="2:3" ht="18.75" customHeight="1" x14ac:dyDescent="0.2">
      <c r="B98" s="78"/>
      <c r="C98" s="78"/>
    </row>
    <row r="99" spans="2:3" ht="18.75" customHeight="1" x14ac:dyDescent="0.2">
      <c r="B99" s="85"/>
      <c r="C99" s="85"/>
    </row>
    <row r="110" spans="2:3" ht="18.75" customHeight="1" x14ac:dyDescent="0.2">
      <c r="B110" s="78"/>
      <c r="C110" s="78"/>
    </row>
    <row r="111" spans="2:3" ht="18.75" customHeight="1" x14ac:dyDescent="0.2">
      <c r="B111" s="78"/>
      <c r="C111" s="78"/>
    </row>
    <row r="112" spans="2:3" ht="18.75" customHeight="1" x14ac:dyDescent="0.2">
      <c r="B112" s="78"/>
      <c r="C112" s="78"/>
    </row>
    <row r="113" s="78" customFormat="1" ht="18.75" customHeight="1" x14ac:dyDescent="0.2"/>
    <row r="114" s="78" customFormat="1" ht="18.75" customHeight="1" x14ac:dyDescent="0.2"/>
    <row r="115" s="78" customFormat="1" ht="18.75" customHeight="1" x14ac:dyDescent="0.2"/>
    <row r="116" s="78" customFormat="1" ht="18.75" customHeight="1" x14ac:dyDescent="0.2"/>
    <row r="117" s="78" customFormat="1" ht="18.75" customHeight="1" x14ac:dyDescent="0.2"/>
    <row r="118" s="78" customFormat="1" ht="18.75" customHeight="1" x14ac:dyDescent="0.2"/>
    <row r="119" s="78" customFormat="1" ht="18.75" customHeight="1" x14ac:dyDescent="0.2"/>
    <row r="120" s="78" customFormat="1" ht="18.75" customHeight="1" x14ac:dyDescent="0.2"/>
    <row r="121" s="78" customFormat="1" ht="18.75" customHeight="1" x14ac:dyDescent="0.2"/>
    <row r="122" s="78" customFormat="1" ht="18.75" customHeight="1" x14ac:dyDescent="0.2"/>
    <row r="123" s="78" customFormat="1" ht="18.75" customHeight="1" x14ac:dyDescent="0.2"/>
    <row r="124" s="78" customFormat="1" ht="18.75" customHeight="1" x14ac:dyDescent="0.2"/>
    <row r="125" s="78" customFormat="1" ht="18.75" customHeight="1" x14ac:dyDescent="0.2"/>
    <row r="126" s="78" customFormat="1" ht="18.75" customHeight="1" x14ac:dyDescent="0.2"/>
    <row r="127" s="78" customFormat="1" ht="18.75" customHeight="1" x14ac:dyDescent="0.2"/>
    <row r="128" s="78" customFormat="1" ht="18.75" customHeight="1" x14ac:dyDescent="0.2"/>
    <row r="129" s="78" customFormat="1" ht="18.75" customHeight="1" x14ac:dyDescent="0.2"/>
    <row r="130" s="78" customFormat="1" ht="18.75" customHeight="1" x14ac:dyDescent="0.2"/>
    <row r="131" s="78" customFormat="1" ht="18.75" customHeight="1" x14ac:dyDescent="0.2"/>
    <row r="132" s="78" customFormat="1" ht="18.75" customHeight="1" x14ac:dyDescent="0.2"/>
    <row r="133" s="78" customFormat="1" ht="18.75" customHeight="1" x14ac:dyDescent="0.2"/>
    <row r="134" s="78" customFormat="1" ht="18.75" customHeight="1" x14ac:dyDescent="0.2"/>
    <row r="135" s="78" customFormat="1" ht="18.75" customHeight="1" x14ac:dyDescent="0.2"/>
    <row r="136" s="78" customFormat="1" ht="18.75" customHeight="1" x14ac:dyDescent="0.2"/>
    <row r="137" s="78" customFormat="1" ht="18.75" customHeight="1" x14ac:dyDescent="0.2"/>
    <row r="138" s="78" customFormat="1" ht="18.75" customHeight="1" x14ac:dyDescent="0.2"/>
    <row r="139" s="78" customFormat="1" ht="18.75" customHeight="1" x14ac:dyDescent="0.2"/>
    <row r="140" s="78" customFormat="1" ht="18.75" customHeight="1" x14ac:dyDescent="0.2"/>
    <row r="141" s="78" customFormat="1" ht="18.75" customHeight="1" x14ac:dyDescent="0.2"/>
    <row r="142" s="78" customFormat="1" ht="18.75" customHeight="1" x14ac:dyDescent="0.2"/>
    <row r="143" s="78" customFormat="1" ht="18.75" customHeight="1" x14ac:dyDescent="0.2"/>
    <row r="144" s="78" customFormat="1" ht="18.75" customHeight="1" x14ac:dyDescent="0.2"/>
    <row r="145" s="78" customFormat="1" ht="18.75" customHeight="1" x14ac:dyDescent="0.2"/>
    <row r="146" s="78" customFormat="1" ht="18.75" customHeight="1" x14ac:dyDescent="0.2"/>
    <row r="147" s="78" customFormat="1" ht="18.75" customHeight="1" x14ac:dyDescent="0.2"/>
    <row r="148" s="78" customFormat="1" ht="18.75" customHeight="1" x14ac:dyDescent="0.2"/>
    <row r="149" s="78" customFormat="1" ht="18.75" customHeight="1" x14ac:dyDescent="0.2"/>
    <row r="150" s="78" customFormat="1" ht="18.75" customHeight="1" x14ac:dyDescent="0.2"/>
    <row r="151" s="78" customFormat="1" ht="18.75" customHeight="1" x14ac:dyDescent="0.2"/>
    <row r="152" s="78" customFormat="1" ht="18.75" customHeight="1" x14ac:dyDescent="0.2"/>
    <row r="153" s="78" customFormat="1" ht="18.75" customHeight="1" x14ac:dyDescent="0.2"/>
    <row r="154" s="78" customFormat="1" ht="18.75" customHeight="1" x14ac:dyDescent="0.2"/>
    <row r="155" s="78" customFormat="1" ht="18.75" customHeight="1" x14ac:dyDescent="0.2"/>
    <row r="156" s="78" customFormat="1" ht="18.75" customHeight="1" x14ac:dyDescent="0.2"/>
    <row r="157" s="78" customFormat="1" ht="18.75" customHeight="1" x14ac:dyDescent="0.2"/>
    <row r="158" s="78" customFormat="1" ht="18.75" customHeight="1" x14ac:dyDescent="0.2"/>
    <row r="159" s="78" customFormat="1" ht="18.75" customHeight="1" x14ac:dyDescent="0.2"/>
    <row r="160" s="78" customFormat="1" ht="18.75" customHeight="1" x14ac:dyDescent="0.2"/>
    <row r="161" s="78" customFormat="1" ht="18.75" customHeight="1" x14ac:dyDescent="0.2"/>
    <row r="162" s="78" customFormat="1" ht="18.75" customHeight="1" x14ac:dyDescent="0.2"/>
    <row r="163" s="78" customFormat="1" ht="18.75" customHeight="1" x14ac:dyDescent="0.2"/>
    <row r="164" s="78" customFormat="1" ht="18.75" customHeight="1" x14ac:dyDescent="0.2"/>
    <row r="165" s="78" customFormat="1" ht="18.75" customHeight="1" x14ac:dyDescent="0.2"/>
    <row r="166" s="78" customFormat="1" ht="18.75" customHeight="1" x14ac:dyDescent="0.2"/>
    <row r="167" s="78" customFormat="1" ht="18.75" customHeight="1" x14ac:dyDescent="0.2"/>
    <row r="168" s="78" customFormat="1" ht="18.75" customHeight="1" x14ac:dyDescent="0.2"/>
    <row r="169" s="78" customFormat="1" ht="18.75" customHeight="1" x14ac:dyDescent="0.2"/>
    <row r="170" s="78" customFormat="1" ht="18.75" customHeight="1" x14ac:dyDescent="0.2"/>
    <row r="171" s="78" customFormat="1" ht="18.75" customHeight="1" x14ac:dyDescent="0.2"/>
    <row r="172" s="78" customFormat="1" ht="18.75" customHeight="1" x14ac:dyDescent="0.2"/>
    <row r="173" s="78" customFormat="1" ht="18.75" customHeight="1" x14ac:dyDescent="0.2"/>
    <row r="174" s="78" customFormat="1" ht="18.75" customHeight="1" x14ac:dyDescent="0.2"/>
    <row r="175" s="78" customFormat="1" ht="18.75" customHeight="1" x14ac:dyDescent="0.2"/>
    <row r="176" s="78" customFormat="1" ht="18.75" customHeight="1" x14ac:dyDescent="0.2"/>
    <row r="177" s="78" customFormat="1" ht="18.75" customHeight="1" x14ac:dyDescent="0.2"/>
    <row r="178" s="78" customFormat="1" ht="18.75" customHeight="1" x14ac:dyDescent="0.2"/>
    <row r="179" s="78" customFormat="1" ht="18.75" customHeight="1" x14ac:dyDescent="0.2"/>
    <row r="180" s="78" customFormat="1" ht="18.75" customHeight="1" x14ac:dyDescent="0.2"/>
    <row r="181" s="78" customFormat="1" ht="18.75" customHeight="1" x14ac:dyDescent="0.2"/>
    <row r="182" s="78" customFormat="1" ht="18.75" customHeight="1" x14ac:dyDescent="0.2"/>
    <row r="183" s="78" customFormat="1" ht="18.75" customHeight="1" x14ac:dyDescent="0.2"/>
    <row r="184" s="78" customFormat="1" ht="18.75" customHeight="1" x14ac:dyDescent="0.2"/>
    <row r="185" s="78" customFormat="1" ht="18.75" customHeight="1" x14ac:dyDescent="0.2"/>
    <row r="186" s="78" customFormat="1" ht="18.75" customHeight="1" x14ac:dyDescent="0.2"/>
    <row r="187" s="78" customFormat="1" ht="18.75" customHeight="1" x14ac:dyDescent="0.2"/>
    <row r="188" s="78" customFormat="1" ht="18.75" customHeight="1" x14ac:dyDescent="0.2"/>
    <row r="189" s="78" customFormat="1" ht="18.75" customHeight="1" x14ac:dyDescent="0.2"/>
    <row r="190" s="78" customFormat="1" ht="18.75" customHeight="1" x14ac:dyDescent="0.2"/>
    <row r="191" s="78" customFormat="1" ht="18.75" customHeight="1" x14ac:dyDescent="0.2"/>
    <row r="192" s="78" customFormat="1" ht="18.75" customHeight="1" x14ac:dyDescent="0.2"/>
    <row r="193" s="78" customFormat="1" ht="18.75" customHeight="1" x14ac:dyDescent="0.2"/>
    <row r="194" s="78" customFormat="1" ht="18.75" customHeight="1" x14ac:dyDescent="0.2"/>
    <row r="195" s="78" customFormat="1" ht="18.75" customHeight="1" x14ac:dyDescent="0.2"/>
    <row r="196" s="78" customFormat="1" ht="18.75" customHeight="1" x14ac:dyDescent="0.2"/>
    <row r="197" s="78" customFormat="1" ht="18.75" customHeight="1" x14ac:dyDescent="0.2"/>
    <row r="198" s="78" customFormat="1" ht="18.75" customHeight="1" x14ac:dyDescent="0.2"/>
    <row r="199" s="78" customFormat="1" ht="18.75" customHeight="1" x14ac:dyDescent="0.2"/>
    <row r="200" s="78" customFormat="1" ht="18.75" customHeight="1" x14ac:dyDescent="0.2"/>
    <row r="201" s="78" customFormat="1" ht="18.75" customHeight="1" x14ac:dyDescent="0.2"/>
    <row r="202" s="78" customFormat="1" ht="18.75" customHeight="1" x14ac:dyDescent="0.2"/>
    <row r="203" s="78" customFormat="1" ht="18.75" customHeight="1" x14ac:dyDescent="0.2"/>
    <row r="204" s="78" customFormat="1" ht="18.75" customHeight="1" x14ac:dyDescent="0.2"/>
    <row r="205" s="78" customFormat="1" ht="18.75" customHeight="1" x14ac:dyDescent="0.2"/>
    <row r="206" s="78" customFormat="1" ht="18.75" customHeight="1" x14ac:dyDescent="0.2"/>
    <row r="207" s="78" customFormat="1" ht="18.75" customHeight="1" x14ac:dyDescent="0.2"/>
    <row r="208" s="78" customFormat="1" ht="18.75" customHeight="1" x14ac:dyDescent="0.2"/>
    <row r="209" s="78" customFormat="1" ht="18.75" customHeight="1" x14ac:dyDescent="0.2"/>
    <row r="210" s="78" customFormat="1" ht="18.75" customHeight="1" x14ac:dyDescent="0.2"/>
    <row r="211" s="78" customFormat="1" ht="18.75" customHeight="1" x14ac:dyDescent="0.2"/>
    <row r="212" s="78" customFormat="1" ht="18.75" customHeight="1" x14ac:dyDescent="0.2"/>
    <row r="213" s="78" customFormat="1" ht="18.75" customHeight="1" x14ac:dyDescent="0.2"/>
    <row r="214" s="78" customFormat="1" ht="18.75" customHeight="1" x14ac:dyDescent="0.2"/>
    <row r="215" s="78" customFormat="1" ht="18.75" customHeight="1" x14ac:dyDescent="0.2"/>
    <row r="216" s="78" customFormat="1" ht="18.75" customHeight="1" x14ac:dyDescent="0.2"/>
    <row r="217" s="78" customFormat="1" ht="18.75" customHeight="1" x14ac:dyDescent="0.2"/>
    <row r="218" s="78" customFormat="1" ht="18.75" customHeight="1" x14ac:dyDescent="0.2"/>
    <row r="219" s="78" customFormat="1" ht="18.75" customHeight="1" x14ac:dyDescent="0.2"/>
    <row r="220" s="78" customFormat="1" ht="18.75" customHeight="1" x14ac:dyDescent="0.2"/>
    <row r="221" s="78" customFormat="1" ht="18.75" customHeight="1" x14ac:dyDescent="0.2"/>
    <row r="226" s="78" customFormat="1" ht="18.75" customHeight="1" x14ac:dyDescent="0.2"/>
    <row r="227" s="78" customFormat="1" ht="18.75" customHeight="1" x14ac:dyDescent="0.2"/>
    <row r="228" s="78" customFormat="1" ht="18.75" customHeight="1" x14ac:dyDescent="0.2"/>
    <row r="229" s="78" customFormat="1" ht="18.75" customHeight="1" x14ac:dyDescent="0.2"/>
    <row r="230" s="78" customFormat="1" ht="18.75" customHeight="1" x14ac:dyDescent="0.2"/>
    <row r="231" s="78" customFormat="1" ht="18.75" customHeight="1" x14ac:dyDescent="0.2"/>
    <row r="232" s="78" customFormat="1" ht="18.75" customHeight="1" x14ac:dyDescent="0.2"/>
    <row r="233" s="78" customFormat="1" ht="18.75" customHeight="1" x14ac:dyDescent="0.2"/>
    <row r="234" s="78" customFormat="1" ht="18.75" customHeight="1" x14ac:dyDescent="0.2"/>
    <row r="235" s="78" customFormat="1" ht="18.75" customHeight="1" x14ac:dyDescent="0.2"/>
    <row r="236" s="78" customFormat="1" ht="18.75" customHeight="1" x14ac:dyDescent="0.2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H282"/>
  <sheetViews>
    <sheetView workbookViewId="0">
      <selection activeCell="A17" sqref="A17:C131"/>
    </sheetView>
  </sheetViews>
  <sheetFormatPr defaultColWidth="9.140625" defaultRowHeight="14.25" x14ac:dyDescent="0.2"/>
  <cols>
    <col min="1" max="1" width="16.5703125" style="7" customWidth="1"/>
    <col min="2" max="2" width="57" style="1" customWidth="1"/>
    <col min="3" max="3" width="33" style="3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 x14ac:dyDescent="0.2">
      <c r="B7" s="2" t="s">
        <v>11</v>
      </c>
    </row>
    <row r="8" spans="1:4" ht="22.5" customHeight="1" x14ac:dyDescent="0.2">
      <c r="B8" s="2"/>
    </row>
    <row r="9" spans="1:4" ht="15" x14ac:dyDescent="0.2">
      <c r="A9" s="20"/>
      <c r="B9" s="20"/>
      <c r="D9" s="6"/>
    </row>
    <row r="10" spans="1:4" x14ac:dyDescent="0.2">
      <c r="A10" s="1" t="s">
        <v>15</v>
      </c>
      <c r="C10" s="4"/>
    </row>
    <row r="11" spans="1:4" x14ac:dyDescent="0.2">
      <c r="A11" s="8" t="s">
        <v>16</v>
      </c>
    </row>
    <row r="12" spans="1:4" ht="14.25" customHeight="1" x14ac:dyDescent="0.2"/>
    <row r="13" spans="1:4" ht="15" x14ac:dyDescent="0.2">
      <c r="A13" s="20"/>
      <c r="B13" s="20"/>
    </row>
    <row r="14" spans="1:4" ht="19.5" customHeight="1" thickBot="1" x14ac:dyDescent="0.25"/>
    <row r="15" spans="1:4" ht="26.25" customHeight="1" x14ac:dyDescent="0.2">
      <c r="A15" s="130" t="s">
        <v>0</v>
      </c>
      <c r="B15" s="132" t="s">
        <v>2</v>
      </c>
      <c r="C15" s="128" t="s">
        <v>4</v>
      </c>
    </row>
    <row r="16" spans="1:4" ht="15" thickBot="1" x14ac:dyDescent="0.25">
      <c r="A16" s="131"/>
      <c r="B16" s="133"/>
      <c r="C16" s="129"/>
    </row>
    <row r="17" spans="1:3" ht="28.5" customHeight="1" x14ac:dyDescent="0.2">
      <c r="A17" s="9">
        <v>41641</v>
      </c>
      <c r="B17" s="10" t="s">
        <v>6</v>
      </c>
      <c r="C17" s="18">
        <v>11600</v>
      </c>
    </row>
    <row r="18" spans="1:3" ht="28.5" customHeight="1" x14ac:dyDescent="0.2">
      <c r="A18" s="9">
        <v>41671</v>
      </c>
      <c r="B18" s="10" t="s">
        <v>6</v>
      </c>
      <c r="C18" s="18">
        <v>11600</v>
      </c>
    </row>
    <row r="19" spans="1:3" s="19" customFormat="1" ht="28.5" customHeight="1" x14ac:dyDescent="0.2">
      <c r="A19" s="9">
        <v>41699</v>
      </c>
      <c r="B19" s="10" t="s">
        <v>6</v>
      </c>
      <c r="C19" s="18">
        <v>11600</v>
      </c>
    </row>
    <row r="20" spans="1:3" s="19" customFormat="1" ht="28.5" customHeight="1" x14ac:dyDescent="0.2">
      <c r="A20" s="9">
        <v>41730</v>
      </c>
      <c r="B20" s="15" t="s">
        <v>6</v>
      </c>
      <c r="C20" s="18">
        <v>11600</v>
      </c>
    </row>
    <row r="21" spans="1:3" ht="28.5" customHeight="1" x14ac:dyDescent="0.2">
      <c r="A21" s="9">
        <v>41760</v>
      </c>
      <c r="B21" s="15" t="s">
        <v>6</v>
      </c>
      <c r="C21" s="18">
        <v>11600</v>
      </c>
    </row>
    <row r="22" spans="1:3" ht="28.5" customHeight="1" x14ac:dyDescent="0.2">
      <c r="A22" s="9">
        <v>41791</v>
      </c>
      <c r="B22" s="15" t="s">
        <v>6</v>
      </c>
      <c r="C22" s="18">
        <v>11600</v>
      </c>
    </row>
    <row r="23" spans="1:3" ht="28.5" customHeight="1" x14ac:dyDescent="0.2">
      <c r="A23" s="9">
        <v>41822</v>
      </c>
      <c r="B23" s="15" t="s">
        <v>6</v>
      </c>
      <c r="C23" s="18">
        <v>11600</v>
      </c>
    </row>
    <row r="24" spans="1:3" ht="28.5" customHeight="1" x14ac:dyDescent="0.2">
      <c r="A24" s="9">
        <v>41852</v>
      </c>
      <c r="B24" s="15" t="s">
        <v>6</v>
      </c>
      <c r="C24" s="18">
        <v>11600</v>
      </c>
    </row>
    <row r="25" spans="1:3" ht="28.5" customHeight="1" x14ac:dyDescent="0.2">
      <c r="A25" s="16">
        <v>41885</v>
      </c>
      <c r="B25" s="15" t="s">
        <v>6</v>
      </c>
      <c r="C25" s="18">
        <v>11600</v>
      </c>
    </row>
    <row r="26" spans="1:3" ht="28.5" customHeight="1" x14ac:dyDescent="0.2">
      <c r="A26" s="16">
        <v>41908</v>
      </c>
      <c r="B26" s="15" t="s">
        <v>9</v>
      </c>
      <c r="C26" s="18">
        <v>16661.599999999999</v>
      </c>
    </row>
    <row r="27" spans="1:3" ht="28.5" customHeight="1" x14ac:dyDescent="0.2">
      <c r="A27" s="16">
        <v>41913</v>
      </c>
      <c r="B27" s="15" t="s">
        <v>6</v>
      </c>
      <c r="C27" s="18">
        <v>11600</v>
      </c>
    </row>
    <row r="28" spans="1:3" ht="28.5" customHeight="1" x14ac:dyDescent="0.2">
      <c r="A28" s="16">
        <v>41944</v>
      </c>
      <c r="B28" s="15" t="s">
        <v>6</v>
      </c>
      <c r="C28" s="18">
        <v>11600</v>
      </c>
    </row>
    <row r="29" spans="1:3" ht="28.5" customHeight="1" x14ac:dyDescent="0.2">
      <c r="A29" s="16">
        <v>41974</v>
      </c>
      <c r="B29" s="15" t="s">
        <v>6</v>
      </c>
      <c r="C29" s="18">
        <v>11600</v>
      </c>
    </row>
    <row r="30" spans="1:3" ht="28.5" customHeight="1" x14ac:dyDescent="0.2">
      <c r="A30" s="16">
        <v>42006</v>
      </c>
      <c r="B30" s="15" t="s">
        <v>6</v>
      </c>
      <c r="C30" s="18">
        <v>11600</v>
      </c>
    </row>
    <row r="31" spans="1:3" ht="28.5" customHeight="1" x14ac:dyDescent="0.2">
      <c r="A31" s="16">
        <v>42037</v>
      </c>
      <c r="B31" s="15" t="s">
        <v>6</v>
      </c>
      <c r="C31" s="18">
        <v>11600</v>
      </c>
    </row>
    <row r="32" spans="1:3" ht="28.5" customHeight="1" x14ac:dyDescent="0.2">
      <c r="A32" s="16">
        <v>42065</v>
      </c>
      <c r="B32" s="15" t="s">
        <v>6</v>
      </c>
      <c r="C32" s="18">
        <v>11600</v>
      </c>
    </row>
    <row r="33" spans="1:3" ht="28.5" customHeight="1" x14ac:dyDescent="0.2">
      <c r="A33" s="16">
        <v>42100</v>
      </c>
      <c r="B33" s="15" t="s">
        <v>6</v>
      </c>
      <c r="C33" s="18">
        <v>11600</v>
      </c>
    </row>
    <row r="34" spans="1:3" ht="28.5" customHeight="1" x14ac:dyDescent="0.2">
      <c r="A34" s="16">
        <v>42125</v>
      </c>
      <c r="B34" s="15" t="s">
        <v>6</v>
      </c>
      <c r="C34" s="18">
        <v>11600</v>
      </c>
    </row>
    <row r="35" spans="1:3" ht="28.5" customHeight="1" x14ac:dyDescent="0.2">
      <c r="A35" s="16">
        <v>42156</v>
      </c>
      <c r="B35" s="15" t="s">
        <v>6</v>
      </c>
      <c r="C35" s="18">
        <v>11600</v>
      </c>
    </row>
    <row r="36" spans="1:3" ht="28.5" customHeight="1" x14ac:dyDescent="0.2">
      <c r="A36" s="16">
        <v>43070</v>
      </c>
      <c r="B36" s="15" t="s">
        <v>7</v>
      </c>
      <c r="C36" s="18">
        <v>104312</v>
      </c>
    </row>
    <row r="37" spans="1:3" ht="28.5" customHeight="1" x14ac:dyDescent="0.2">
      <c r="A37" s="16">
        <v>43467</v>
      </c>
      <c r="B37" s="15" t="s">
        <v>8</v>
      </c>
      <c r="C37" s="18">
        <v>54783.27</v>
      </c>
    </row>
    <row r="38" spans="1:3" ht="28.5" customHeight="1" x14ac:dyDescent="0.2">
      <c r="A38" s="16">
        <v>43467</v>
      </c>
      <c r="B38" s="15" t="s">
        <v>8</v>
      </c>
      <c r="C38" s="18">
        <v>13775</v>
      </c>
    </row>
    <row r="39" spans="1:3" ht="28.5" customHeight="1" x14ac:dyDescent="0.2">
      <c r="A39" s="16">
        <v>43500</v>
      </c>
      <c r="B39" s="15" t="s">
        <v>8</v>
      </c>
      <c r="C39" s="18">
        <v>54783.27</v>
      </c>
    </row>
    <row r="40" spans="1:3" s="19" customFormat="1" ht="28.5" customHeight="1" x14ac:dyDescent="0.2">
      <c r="A40" s="16">
        <v>43500</v>
      </c>
      <c r="B40" s="15" t="s">
        <v>8</v>
      </c>
      <c r="C40" s="18">
        <v>13775</v>
      </c>
    </row>
    <row r="41" spans="1:3" ht="28.5" customHeight="1" x14ac:dyDescent="0.2">
      <c r="A41" s="16">
        <v>43528</v>
      </c>
      <c r="B41" s="15" t="s">
        <v>8</v>
      </c>
      <c r="C41" s="18">
        <v>54783.27</v>
      </c>
    </row>
    <row r="42" spans="1:3" ht="28.5" customHeight="1" x14ac:dyDescent="0.2">
      <c r="A42" s="16">
        <v>43528</v>
      </c>
      <c r="B42" s="15" t="s">
        <v>8</v>
      </c>
      <c r="C42" s="18">
        <v>13775</v>
      </c>
    </row>
    <row r="43" spans="1:3" ht="28.5" customHeight="1" x14ac:dyDescent="0.2">
      <c r="A43" s="16">
        <v>43556</v>
      </c>
      <c r="B43" s="15" t="s">
        <v>8</v>
      </c>
      <c r="C43" s="18">
        <v>13775</v>
      </c>
    </row>
    <row r="44" spans="1:3" ht="28.5" customHeight="1" x14ac:dyDescent="0.2">
      <c r="A44" s="16">
        <v>43556</v>
      </c>
      <c r="B44" s="15" t="s">
        <v>8</v>
      </c>
      <c r="C44" s="18">
        <v>58618.1</v>
      </c>
    </row>
    <row r="45" spans="1:3" ht="28.5" customHeight="1" x14ac:dyDescent="0.2">
      <c r="A45" s="16">
        <v>43566</v>
      </c>
      <c r="B45" s="15" t="s">
        <v>12</v>
      </c>
      <c r="C45" s="18">
        <v>755.2</v>
      </c>
    </row>
    <row r="46" spans="1:3" ht="28.5" customHeight="1" x14ac:dyDescent="0.2">
      <c r="A46" s="16">
        <v>43586</v>
      </c>
      <c r="B46" s="15" t="s">
        <v>8</v>
      </c>
      <c r="C46" s="18">
        <v>13775</v>
      </c>
    </row>
    <row r="47" spans="1:3" ht="28.5" customHeight="1" x14ac:dyDescent="0.2">
      <c r="A47" s="16">
        <v>43586</v>
      </c>
      <c r="B47" s="15" t="s">
        <v>8</v>
      </c>
      <c r="C47" s="18">
        <v>58618.1</v>
      </c>
    </row>
    <row r="48" spans="1:3" ht="28.5" customHeight="1" x14ac:dyDescent="0.2">
      <c r="A48" s="16">
        <v>43617</v>
      </c>
      <c r="B48" s="15" t="s">
        <v>8</v>
      </c>
      <c r="C48" s="18">
        <v>13775</v>
      </c>
    </row>
    <row r="49" spans="1:3" ht="28.5" customHeight="1" x14ac:dyDescent="0.2">
      <c r="A49" s="16">
        <v>43619</v>
      </c>
      <c r="B49" s="15" t="s">
        <v>8</v>
      </c>
      <c r="C49" s="18">
        <v>58618.1</v>
      </c>
    </row>
    <row r="50" spans="1:3" ht="28.5" customHeight="1" x14ac:dyDescent="0.2">
      <c r="A50" s="16">
        <v>43648</v>
      </c>
      <c r="B50" s="15" t="s">
        <v>8</v>
      </c>
      <c r="C50" s="18">
        <v>13775</v>
      </c>
    </row>
    <row r="51" spans="1:3" ht="28.5" customHeight="1" x14ac:dyDescent="0.2">
      <c r="A51" s="16">
        <v>43648</v>
      </c>
      <c r="B51" s="15" t="s">
        <v>8</v>
      </c>
      <c r="C51" s="18">
        <v>58618.1</v>
      </c>
    </row>
    <row r="52" spans="1:3" ht="28.5" customHeight="1" x14ac:dyDescent="0.2">
      <c r="A52" s="16">
        <v>43679</v>
      </c>
      <c r="B52" s="15" t="s">
        <v>8</v>
      </c>
      <c r="C52" s="18">
        <v>58618.1</v>
      </c>
    </row>
    <row r="53" spans="1:3" ht="28.5" customHeight="1" x14ac:dyDescent="0.2">
      <c r="A53" s="16">
        <v>43679</v>
      </c>
      <c r="B53" s="15" t="s">
        <v>8</v>
      </c>
      <c r="C53" s="18">
        <v>13775</v>
      </c>
    </row>
    <row r="54" spans="1:3" s="23" customFormat="1" ht="28.5" customHeight="1" x14ac:dyDescent="0.2">
      <c r="A54" s="16">
        <v>43711</v>
      </c>
      <c r="B54" s="15" t="s">
        <v>8</v>
      </c>
      <c r="C54" s="18">
        <v>58618.1</v>
      </c>
    </row>
    <row r="55" spans="1:3" s="23" customFormat="1" ht="28.5" customHeight="1" x14ac:dyDescent="0.2">
      <c r="A55" s="16">
        <v>43711</v>
      </c>
      <c r="B55" s="15" t="s">
        <v>8</v>
      </c>
      <c r="C55" s="18">
        <v>13775</v>
      </c>
    </row>
    <row r="56" spans="1:3" s="23" customFormat="1" ht="28.5" customHeight="1" x14ac:dyDescent="0.2">
      <c r="A56" s="16">
        <v>43712</v>
      </c>
      <c r="B56" s="15" t="s">
        <v>13</v>
      </c>
      <c r="C56" s="18">
        <v>22125</v>
      </c>
    </row>
    <row r="57" spans="1:3" ht="28.5" customHeight="1" x14ac:dyDescent="0.2">
      <c r="A57" s="16">
        <v>43740</v>
      </c>
      <c r="B57" s="15" t="s">
        <v>8</v>
      </c>
      <c r="C57" s="18">
        <v>58618.1</v>
      </c>
    </row>
    <row r="58" spans="1:3" s="23" customFormat="1" ht="28.5" customHeight="1" x14ac:dyDescent="0.2">
      <c r="A58" s="16">
        <v>43740</v>
      </c>
      <c r="B58" s="15" t="s">
        <v>8</v>
      </c>
      <c r="C58" s="18">
        <v>13775</v>
      </c>
    </row>
    <row r="59" spans="1:3" s="19" customFormat="1" ht="28.5" customHeight="1" x14ac:dyDescent="0.2">
      <c r="A59" s="16">
        <v>43770</v>
      </c>
      <c r="B59" s="15" t="s">
        <v>8</v>
      </c>
      <c r="C59" s="18">
        <v>13775</v>
      </c>
    </row>
    <row r="60" spans="1:3" ht="28.5" customHeight="1" x14ac:dyDescent="0.2">
      <c r="A60" s="16">
        <v>43770</v>
      </c>
      <c r="B60" s="15" t="s">
        <v>8</v>
      </c>
      <c r="C60" s="18">
        <v>58618.1</v>
      </c>
    </row>
    <row r="61" spans="1:3" ht="28.5" customHeight="1" x14ac:dyDescent="0.2">
      <c r="A61" s="16">
        <v>43801</v>
      </c>
      <c r="B61" s="15" t="s">
        <v>8</v>
      </c>
      <c r="C61" s="18">
        <v>58618.1</v>
      </c>
    </row>
    <row r="62" spans="1:3" ht="28.5" customHeight="1" x14ac:dyDescent="0.2">
      <c r="A62" s="16">
        <v>43801</v>
      </c>
      <c r="B62" s="15" t="s">
        <v>8</v>
      </c>
      <c r="C62" s="18">
        <v>13775</v>
      </c>
    </row>
    <row r="63" spans="1:3" ht="28.5" customHeight="1" x14ac:dyDescent="0.2">
      <c r="A63" s="16">
        <v>43805</v>
      </c>
      <c r="B63" s="15" t="s">
        <v>14</v>
      </c>
      <c r="C63" s="18">
        <f>6010607.25-29500</f>
        <v>5981107.25</v>
      </c>
    </row>
    <row r="64" spans="1:3" ht="28.5" customHeight="1" x14ac:dyDescent="0.2">
      <c r="A64" s="16">
        <v>43805</v>
      </c>
      <c r="B64" s="15" t="s">
        <v>14</v>
      </c>
      <c r="C64" s="18">
        <v>193255.87</v>
      </c>
    </row>
    <row r="65" spans="1:3" ht="28.5" customHeight="1" x14ac:dyDescent="0.2">
      <c r="A65" s="16">
        <v>43831</v>
      </c>
      <c r="B65" s="15" t="s">
        <v>8</v>
      </c>
      <c r="C65" s="18">
        <v>13775</v>
      </c>
    </row>
    <row r="66" spans="1:3" ht="28.5" customHeight="1" x14ac:dyDescent="0.2">
      <c r="A66" s="16">
        <v>43831</v>
      </c>
      <c r="B66" s="15" t="s">
        <v>8</v>
      </c>
      <c r="C66" s="18">
        <v>58618.1</v>
      </c>
    </row>
    <row r="67" spans="1:3" ht="28.5" customHeight="1" x14ac:dyDescent="0.2">
      <c r="A67" s="16">
        <v>43852</v>
      </c>
      <c r="B67" s="15" t="s">
        <v>22</v>
      </c>
      <c r="C67" s="18">
        <v>29500</v>
      </c>
    </row>
    <row r="68" spans="1:3" ht="28.5" customHeight="1" x14ac:dyDescent="0.2">
      <c r="A68" s="16">
        <v>43864</v>
      </c>
      <c r="B68" s="15" t="s">
        <v>8</v>
      </c>
      <c r="C68" s="18">
        <v>13775</v>
      </c>
    </row>
    <row r="69" spans="1:3" ht="28.5" customHeight="1" x14ac:dyDescent="0.2">
      <c r="A69" s="16">
        <v>43864</v>
      </c>
      <c r="B69" s="15" t="s">
        <v>8</v>
      </c>
      <c r="C69" s="18">
        <v>58618.1</v>
      </c>
    </row>
    <row r="70" spans="1:3" ht="28.5" customHeight="1" x14ac:dyDescent="0.2">
      <c r="A70" s="16">
        <v>43891</v>
      </c>
      <c r="B70" s="15" t="s">
        <v>21</v>
      </c>
      <c r="C70" s="17">
        <v>11734.86</v>
      </c>
    </row>
    <row r="71" spans="1:3" ht="28.5" customHeight="1" x14ac:dyDescent="0.2">
      <c r="A71" s="16">
        <v>43892</v>
      </c>
      <c r="B71" s="15" t="s">
        <v>8</v>
      </c>
      <c r="C71" s="18">
        <v>58618.1</v>
      </c>
    </row>
    <row r="72" spans="1:3" ht="28.5" customHeight="1" x14ac:dyDescent="0.2">
      <c r="A72" s="16">
        <v>43892</v>
      </c>
      <c r="B72" s="15" t="s">
        <v>8</v>
      </c>
      <c r="C72" s="18">
        <v>13775</v>
      </c>
    </row>
    <row r="73" spans="1:3" ht="28.5" customHeight="1" x14ac:dyDescent="0.2">
      <c r="A73" s="16">
        <v>43893</v>
      </c>
      <c r="B73" s="15" t="s">
        <v>30</v>
      </c>
      <c r="C73" s="18">
        <v>20074.96</v>
      </c>
    </row>
    <row r="74" spans="1:3" ht="28.5" customHeight="1" x14ac:dyDescent="0.2">
      <c r="A74" s="16">
        <v>43893</v>
      </c>
      <c r="B74" s="15" t="s">
        <v>30</v>
      </c>
      <c r="C74" s="18">
        <v>5719.54</v>
      </c>
    </row>
    <row r="75" spans="1:3" ht="28.5" customHeight="1" x14ac:dyDescent="0.2">
      <c r="A75" s="16">
        <v>43897</v>
      </c>
      <c r="B75" s="10" t="s">
        <v>20</v>
      </c>
      <c r="C75" s="11">
        <v>62245</v>
      </c>
    </row>
    <row r="76" spans="1:3" ht="28.5" customHeight="1" x14ac:dyDescent="0.2">
      <c r="A76" s="16">
        <v>43900</v>
      </c>
      <c r="B76" s="10" t="s">
        <v>24</v>
      </c>
      <c r="C76" s="11">
        <v>9954.8700000000008</v>
      </c>
    </row>
    <row r="77" spans="1:3" s="23" customFormat="1" ht="28.5" customHeight="1" x14ac:dyDescent="0.2">
      <c r="A77" s="16">
        <v>43900</v>
      </c>
      <c r="B77" s="10" t="s">
        <v>17</v>
      </c>
      <c r="C77" s="11">
        <v>39200</v>
      </c>
    </row>
    <row r="78" spans="1:3" ht="28.5" customHeight="1" x14ac:dyDescent="0.2">
      <c r="A78" s="16">
        <v>43902</v>
      </c>
      <c r="B78" s="10" t="s">
        <v>42</v>
      </c>
      <c r="C78" s="11">
        <v>128835.17</v>
      </c>
    </row>
    <row r="79" spans="1:3" ht="28.5" customHeight="1" x14ac:dyDescent="0.2">
      <c r="A79" s="16">
        <v>43903</v>
      </c>
      <c r="B79" s="10" t="s">
        <v>40</v>
      </c>
      <c r="C79" s="27">
        <v>13216</v>
      </c>
    </row>
    <row r="80" spans="1:3" ht="28.5" customHeight="1" x14ac:dyDescent="0.2">
      <c r="A80" s="16">
        <v>43906</v>
      </c>
      <c r="B80" s="10" t="s">
        <v>32</v>
      </c>
      <c r="C80" s="11">
        <v>31995.94</v>
      </c>
    </row>
    <row r="81" spans="1:8" ht="28.5" customHeight="1" x14ac:dyDescent="0.2">
      <c r="A81" s="16">
        <v>43906</v>
      </c>
      <c r="B81" s="10" t="s">
        <v>41</v>
      </c>
      <c r="C81" s="11">
        <v>49161.04</v>
      </c>
    </row>
    <row r="82" spans="1:8" x14ac:dyDescent="0.2">
      <c r="A82" s="16">
        <v>43907</v>
      </c>
      <c r="B82" s="10" t="s">
        <v>28</v>
      </c>
      <c r="C82" s="11">
        <v>4625.6000000000004</v>
      </c>
    </row>
    <row r="83" spans="1:8" ht="28.5" customHeight="1" x14ac:dyDescent="0.2">
      <c r="A83" s="16">
        <v>43908</v>
      </c>
      <c r="B83" s="10" t="s">
        <v>39</v>
      </c>
      <c r="C83" s="11">
        <v>9392.7999999999993</v>
      </c>
    </row>
    <row r="84" spans="1:8" ht="28.5" customHeight="1" x14ac:dyDescent="0.2">
      <c r="A84" s="16">
        <v>43913</v>
      </c>
      <c r="B84" s="10" t="s">
        <v>43</v>
      </c>
      <c r="C84" s="11">
        <v>33299.699999999997</v>
      </c>
    </row>
    <row r="85" spans="1:8" ht="28.5" customHeight="1" x14ac:dyDescent="0.2">
      <c r="A85" s="16">
        <v>43917</v>
      </c>
      <c r="B85" s="15" t="s">
        <v>20</v>
      </c>
      <c r="C85" s="18">
        <v>97350</v>
      </c>
    </row>
    <row r="86" spans="1:8" ht="28.5" customHeight="1" x14ac:dyDescent="0.2">
      <c r="A86" s="16">
        <v>43918</v>
      </c>
      <c r="B86" s="10" t="s">
        <v>26</v>
      </c>
      <c r="C86" s="11">
        <v>4147</v>
      </c>
    </row>
    <row r="87" spans="1:8" ht="28.5" customHeight="1" x14ac:dyDescent="0.2">
      <c r="A87" s="16">
        <v>43918</v>
      </c>
      <c r="B87" s="15" t="s">
        <v>26</v>
      </c>
      <c r="C87" s="18">
        <v>137534.56</v>
      </c>
    </row>
    <row r="88" spans="1:8" ht="28.5" customHeight="1" x14ac:dyDescent="0.2">
      <c r="A88" s="16">
        <v>43918</v>
      </c>
      <c r="B88" s="15" t="s">
        <v>26</v>
      </c>
      <c r="C88" s="18">
        <v>12929.8</v>
      </c>
    </row>
    <row r="89" spans="1:8" ht="28.5" customHeight="1" x14ac:dyDescent="0.2">
      <c r="A89" s="16">
        <v>43918</v>
      </c>
      <c r="B89" s="10" t="s">
        <v>26</v>
      </c>
      <c r="C89" s="11">
        <v>283651.13</v>
      </c>
    </row>
    <row r="90" spans="1:8" ht="28.5" customHeight="1" x14ac:dyDescent="0.2">
      <c r="A90" s="16">
        <v>43918</v>
      </c>
      <c r="B90" s="15" t="s">
        <v>26</v>
      </c>
      <c r="C90" s="18">
        <v>2073.5</v>
      </c>
    </row>
    <row r="91" spans="1:8" ht="28.5" customHeight="1" x14ac:dyDescent="0.2">
      <c r="A91" s="16">
        <v>43920</v>
      </c>
      <c r="B91" s="15" t="s">
        <v>27</v>
      </c>
      <c r="C91" s="27">
        <v>34416.620000000003</v>
      </c>
    </row>
    <row r="92" spans="1:8" ht="28.5" customHeight="1" x14ac:dyDescent="0.2">
      <c r="A92" s="16">
        <v>43921</v>
      </c>
      <c r="B92" s="15" t="s">
        <v>29</v>
      </c>
      <c r="C92" s="18">
        <v>120397.08</v>
      </c>
    </row>
    <row r="93" spans="1:8" ht="28.5" customHeight="1" x14ac:dyDescent="0.2">
      <c r="A93" s="16">
        <v>43921</v>
      </c>
      <c r="B93" s="15" t="s">
        <v>29</v>
      </c>
      <c r="C93" s="11">
        <v>89912.36</v>
      </c>
    </row>
    <row r="94" spans="1:8" ht="28.5" customHeight="1" x14ac:dyDescent="0.2">
      <c r="A94" s="16">
        <v>43921</v>
      </c>
      <c r="B94" s="15" t="s">
        <v>44</v>
      </c>
      <c r="C94" s="18">
        <v>203356.7</v>
      </c>
      <c r="D94" s="3">
        <f>SUM(C17:C94)</f>
        <v>9036133.1599999964</v>
      </c>
      <c r="F94" s="34">
        <f>13474177.35-4100373.11</f>
        <v>9373804.2400000002</v>
      </c>
    </row>
    <row r="95" spans="1:8" ht="28.5" customHeight="1" x14ac:dyDescent="0.2">
      <c r="A95" s="16">
        <v>43922</v>
      </c>
      <c r="B95" s="15" t="s">
        <v>21</v>
      </c>
      <c r="C95" s="27">
        <v>11734.86</v>
      </c>
      <c r="F95" s="34">
        <f>+F94+53128.92</f>
        <v>9426933.1600000001</v>
      </c>
    </row>
    <row r="96" spans="1:8" ht="28.5" customHeight="1" x14ac:dyDescent="0.2">
      <c r="A96" s="16">
        <v>43922</v>
      </c>
      <c r="B96" s="15" t="s">
        <v>18</v>
      </c>
      <c r="C96" s="18">
        <v>988832</v>
      </c>
      <c r="F96" s="13">
        <f>+D94-F95</f>
        <v>-390800.00000000373</v>
      </c>
      <c r="H96" s="34">
        <v>390800</v>
      </c>
    </row>
    <row r="97" spans="1:8" ht="28.5" customHeight="1" x14ac:dyDescent="0.2">
      <c r="A97" s="9">
        <v>43922</v>
      </c>
      <c r="B97" s="15" t="s">
        <v>33</v>
      </c>
      <c r="C97" s="18">
        <v>538080</v>
      </c>
      <c r="H97" s="1">
        <v>49600</v>
      </c>
    </row>
    <row r="98" spans="1:8" ht="28.5" customHeight="1" x14ac:dyDescent="0.2">
      <c r="A98" s="9">
        <v>43922</v>
      </c>
      <c r="B98" s="15" t="s">
        <v>8</v>
      </c>
      <c r="C98" s="11">
        <v>58618.1</v>
      </c>
      <c r="H98" s="13">
        <f>+H96-H97</f>
        <v>341200</v>
      </c>
    </row>
    <row r="99" spans="1:8" ht="28.5" customHeight="1" x14ac:dyDescent="0.2">
      <c r="A99" s="9">
        <v>43922</v>
      </c>
      <c r="B99" s="15" t="s">
        <v>8</v>
      </c>
      <c r="C99" s="18">
        <v>13775</v>
      </c>
      <c r="H99" s="34">
        <f>341200-322301</f>
        <v>18899</v>
      </c>
    </row>
    <row r="100" spans="1:8" ht="28.5" customHeight="1" x14ac:dyDescent="0.2">
      <c r="A100" s="9">
        <v>43922</v>
      </c>
      <c r="B100" s="15" t="s">
        <v>34</v>
      </c>
      <c r="C100" s="11">
        <v>35400</v>
      </c>
    </row>
    <row r="101" spans="1:8" ht="28.5" customHeight="1" x14ac:dyDescent="0.2">
      <c r="A101" s="9">
        <v>43923</v>
      </c>
      <c r="B101" s="15" t="s">
        <v>37</v>
      </c>
      <c r="C101" s="18">
        <v>6069.57</v>
      </c>
    </row>
    <row r="102" spans="1:8" ht="28.5" customHeight="1" x14ac:dyDescent="0.2">
      <c r="A102" s="9">
        <v>43923</v>
      </c>
      <c r="B102" s="15" t="s">
        <v>37</v>
      </c>
      <c r="C102" s="11">
        <v>4577.97</v>
      </c>
    </row>
    <row r="103" spans="1:8" ht="28.5" customHeight="1" x14ac:dyDescent="0.2">
      <c r="A103" s="9">
        <v>43923</v>
      </c>
      <c r="B103" s="15" t="s">
        <v>37</v>
      </c>
      <c r="C103" s="11">
        <v>8812.6200000000008</v>
      </c>
    </row>
    <row r="104" spans="1:8" ht="28.5" customHeight="1" x14ac:dyDescent="0.2">
      <c r="A104" s="9">
        <v>43925</v>
      </c>
      <c r="B104" s="15" t="s">
        <v>35</v>
      </c>
      <c r="C104" s="18">
        <v>36084.400000000001</v>
      </c>
    </row>
    <row r="105" spans="1:8" ht="28.5" customHeight="1" x14ac:dyDescent="0.2">
      <c r="A105" s="9">
        <v>43926</v>
      </c>
      <c r="B105" s="15" t="s">
        <v>30</v>
      </c>
      <c r="C105" s="18">
        <v>21856.720000000001</v>
      </c>
    </row>
    <row r="106" spans="1:8" ht="28.5" customHeight="1" x14ac:dyDescent="0.2">
      <c r="A106" s="9">
        <v>43926</v>
      </c>
      <c r="B106" s="15" t="s">
        <v>30</v>
      </c>
      <c r="C106" s="11">
        <v>6279.5</v>
      </c>
    </row>
    <row r="107" spans="1:8" ht="28.5" customHeight="1" x14ac:dyDescent="0.2">
      <c r="A107" s="9">
        <v>43928</v>
      </c>
      <c r="B107" s="15" t="s">
        <v>46</v>
      </c>
      <c r="C107" s="11">
        <v>125080</v>
      </c>
    </row>
    <row r="108" spans="1:8" s="31" customFormat="1" ht="28.5" customHeight="1" x14ac:dyDescent="0.2">
      <c r="A108" s="28">
        <v>43928</v>
      </c>
      <c r="B108" s="29" t="s">
        <v>46</v>
      </c>
      <c r="C108" s="30">
        <v>191814.9</v>
      </c>
    </row>
    <row r="109" spans="1:8" ht="28.5" customHeight="1" x14ac:dyDescent="0.2">
      <c r="A109" s="9">
        <v>43929</v>
      </c>
      <c r="B109" s="15" t="s">
        <v>20</v>
      </c>
      <c r="C109" s="18">
        <v>62245</v>
      </c>
    </row>
    <row r="110" spans="1:8" ht="28.5" customHeight="1" x14ac:dyDescent="0.2">
      <c r="A110" s="9">
        <v>43931</v>
      </c>
      <c r="B110" s="15" t="s">
        <v>17</v>
      </c>
      <c r="C110" s="11">
        <v>39200</v>
      </c>
    </row>
    <row r="111" spans="1:8" ht="28.5" customHeight="1" x14ac:dyDescent="0.2">
      <c r="A111" s="9">
        <v>43931</v>
      </c>
      <c r="B111" s="15" t="s">
        <v>17</v>
      </c>
      <c r="C111" s="18">
        <v>876433.03</v>
      </c>
    </row>
    <row r="112" spans="1:8" s="31" customFormat="1" ht="28.5" customHeight="1" x14ac:dyDescent="0.2">
      <c r="A112" s="28">
        <v>43933</v>
      </c>
      <c r="B112" s="29" t="s">
        <v>38</v>
      </c>
      <c r="C112" s="32">
        <v>8624.74</v>
      </c>
    </row>
    <row r="113" spans="1:4" ht="28.5" customHeight="1" x14ac:dyDescent="0.2">
      <c r="A113" s="9">
        <v>43934</v>
      </c>
      <c r="B113" s="15" t="s">
        <v>24</v>
      </c>
      <c r="C113" s="11">
        <v>17739.45</v>
      </c>
    </row>
    <row r="114" spans="1:4" s="31" customFormat="1" ht="28.5" customHeight="1" x14ac:dyDescent="0.2">
      <c r="A114" s="28">
        <v>43937</v>
      </c>
      <c r="B114" s="29" t="s">
        <v>36</v>
      </c>
      <c r="C114" s="30">
        <v>11800</v>
      </c>
    </row>
    <row r="115" spans="1:4" ht="28.5" customHeight="1" x14ac:dyDescent="0.2">
      <c r="A115" s="9">
        <v>43941</v>
      </c>
      <c r="B115" s="15" t="s">
        <v>47</v>
      </c>
      <c r="C115" s="37">
        <v>49600</v>
      </c>
    </row>
    <row r="116" spans="1:4" ht="28.5" customHeight="1" x14ac:dyDescent="0.2">
      <c r="A116" s="9">
        <v>43942</v>
      </c>
      <c r="B116" s="15" t="s">
        <v>45</v>
      </c>
      <c r="C116" s="11">
        <v>178699.2</v>
      </c>
    </row>
    <row r="117" spans="1:4" ht="28.5" customHeight="1" x14ac:dyDescent="0.2">
      <c r="A117" s="9">
        <v>43943</v>
      </c>
      <c r="B117" s="10" t="s">
        <v>19</v>
      </c>
      <c r="C117" s="11">
        <v>150000</v>
      </c>
    </row>
    <row r="118" spans="1:4" ht="28.5" customHeight="1" x14ac:dyDescent="0.2">
      <c r="A118" s="9">
        <v>43943</v>
      </c>
      <c r="B118" s="10" t="s">
        <v>19</v>
      </c>
      <c r="C118" s="11">
        <v>120000</v>
      </c>
    </row>
    <row r="119" spans="1:4" ht="28.5" customHeight="1" x14ac:dyDescent="0.2">
      <c r="A119" s="9">
        <v>43948</v>
      </c>
      <c r="B119" s="10" t="s">
        <v>44</v>
      </c>
      <c r="C119" s="11">
        <v>203356.7</v>
      </c>
    </row>
    <row r="120" spans="1:4" s="31" customFormat="1" ht="28.5" customHeight="1" x14ac:dyDescent="0.2">
      <c r="A120" s="28">
        <v>43948</v>
      </c>
      <c r="B120" s="33" t="s">
        <v>48</v>
      </c>
      <c r="C120" s="30">
        <f>47347.5+47347.5</f>
        <v>94695</v>
      </c>
    </row>
    <row r="121" spans="1:4" ht="28.5" customHeight="1" x14ac:dyDescent="0.2">
      <c r="A121" s="9">
        <v>43949</v>
      </c>
      <c r="B121" s="10" t="s">
        <v>26</v>
      </c>
      <c r="C121" s="11">
        <v>4147</v>
      </c>
    </row>
    <row r="122" spans="1:4" ht="28.5" customHeight="1" x14ac:dyDescent="0.2">
      <c r="A122" s="9">
        <v>43949</v>
      </c>
      <c r="B122" s="10" t="s">
        <v>26</v>
      </c>
      <c r="C122" s="11">
        <v>82907.5</v>
      </c>
    </row>
    <row r="123" spans="1:4" ht="28.5" customHeight="1" x14ac:dyDescent="0.2">
      <c r="A123" s="9">
        <v>43949</v>
      </c>
      <c r="B123" s="10" t="s">
        <v>26</v>
      </c>
      <c r="C123" s="11">
        <v>12929.8</v>
      </c>
    </row>
    <row r="124" spans="1:4" ht="28.5" customHeight="1" x14ac:dyDescent="0.2">
      <c r="A124" s="9">
        <v>43949</v>
      </c>
      <c r="B124" s="10" t="s">
        <v>26</v>
      </c>
      <c r="C124" s="11">
        <v>263861.84000000003</v>
      </c>
    </row>
    <row r="125" spans="1:4" ht="28.5" customHeight="1" x14ac:dyDescent="0.2">
      <c r="A125" s="9">
        <v>43949</v>
      </c>
      <c r="B125" s="10" t="s">
        <v>26</v>
      </c>
      <c r="C125" s="11">
        <v>2073.5</v>
      </c>
    </row>
    <row r="126" spans="1:4" ht="28.5" customHeight="1" x14ac:dyDescent="0.2">
      <c r="A126" s="9">
        <v>43949</v>
      </c>
      <c r="B126" s="10" t="s">
        <v>20</v>
      </c>
      <c r="C126" s="11">
        <v>97350</v>
      </c>
    </row>
    <row r="127" spans="1:4" ht="28.5" customHeight="1" x14ac:dyDescent="0.2">
      <c r="A127" s="9">
        <v>43951</v>
      </c>
      <c r="B127" s="10" t="s">
        <v>10</v>
      </c>
      <c r="C127" s="27">
        <v>388400</v>
      </c>
      <c r="D127" s="1">
        <v>388400</v>
      </c>
    </row>
    <row r="128" spans="1:4" ht="28.5" customHeight="1" x14ac:dyDescent="0.2">
      <c r="A128" s="9">
        <v>43951</v>
      </c>
      <c r="B128" s="10" t="s">
        <v>27</v>
      </c>
      <c r="C128" s="27">
        <v>34416.620000000003</v>
      </c>
    </row>
    <row r="129" spans="1:6" ht="28.5" customHeight="1" x14ac:dyDescent="0.2">
      <c r="A129" s="9">
        <v>43951</v>
      </c>
      <c r="B129" s="10" t="s">
        <v>29</v>
      </c>
      <c r="C129" s="11">
        <v>102727.73</v>
      </c>
    </row>
    <row r="130" spans="1:6" ht="28.5" customHeight="1" x14ac:dyDescent="0.2">
      <c r="A130" s="9">
        <v>43951</v>
      </c>
      <c r="B130" s="10" t="s">
        <v>29</v>
      </c>
      <c r="C130" s="11">
        <v>85179.5</v>
      </c>
    </row>
    <row r="131" spans="1:6" ht="28.5" customHeight="1" x14ac:dyDescent="0.2">
      <c r="A131" s="9">
        <v>43951</v>
      </c>
      <c r="B131" s="10" t="s">
        <v>23</v>
      </c>
      <c r="C131" s="11">
        <v>83943.98</v>
      </c>
      <c r="D131" s="3">
        <f>SUM(C95:C131)</f>
        <v>5017346.2300000014</v>
      </c>
    </row>
    <row r="132" spans="1:6" x14ac:dyDescent="0.2">
      <c r="D132" s="34">
        <v>0</v>
      </c>
    </row>
    <row r="133" spans="1:6" ht="31.5" customHeight="1" x14ac:dyDescent="0.2">
      <c r="C133" s="5">
        <f>SUM(C17:C131)</f>
        <v>14053479.389999995</v>
      </c>
      <c r="D133" s="35">
        <f>SUM(D131:D132)</f>
        <v>5017346.2300000014</v>
      </c>
    </row>
    <row r="134" spans="1:6" x14ac:dyDescent="0.2">
      <c r="C134" s="1"/>
      <c r="D134" s="34">
        <v>47200</v>
      </c>
    </row>
    <row r="135" spans="1:6" ht="16.5" customHeight="1" x14ac:dyDescent="0.2">
      <c r="B135" s="25">
        <f>+C133-C135</f>
        <v>14053479.389999995</v>
      </c>
      <c r="C135" s="14">
        <v>0</v>
      </c>
      <c r="D135" s="35">
        <f>SUM(D133:D134)</f>
        <v>5064546.2300000014</v>
      </c>
    </row>
    <row r="136" spans="1:6" ht="16.5" customHeight="1" x14ac:dyDescent="0.2">
      <c r="C136" s="13">
        <v>14053479.390000001</v>
      </c>
      <c r="D136" s="36">
        <f>5542860.23-83034+47200-879750-730</f>
        <v>4626546.2300000004</v>
      </c>
    </row>
    <row r="137" spans="1:6" ht="16.5" customHeight="1" x14ac:dyDescent="0.2">
      <c r="C137" s="25">
        <f>+C133-C136</f>
        <v>0</v>
      </c>
    </row>
    <row r="138" spans="1:6" ht="16.5" customHeight="1" x14ac:dyDescent="0.2">
      <c r="C138" s="1"/>
      <c r="D138" s="13">
        <f>+D135-D136</f>
        <v>438000.00000000093</v>
      </c>
      <c r="F138" s="13">
        <f>+C137-D138</f>
        <v>-438000.00000000093</v>
      </c>
    </row>
    <row r="139" spans="1:6" ht="16.5" customHeight="1" x14ac:dyDescent="0.2">
      <c r="C139" s="1"/>
    </row>
    <row r="140" spans="1:6" ht="28.5" customHeight="1" x14ac:dyDescent="0.2">
      <c r="A140" s="26">
        <v>43953</v>
      </c>
      <c r="B140" s="21" t="s">
        <v>37</v>
      </c>
      <c r="C140" s="22">
        <v>545.12</v>
      </c>
    </row>
    <row r="141" spans="1:6" s="19" customFormat="1" ht="28.5" customHeight="1" x14ac:dyDescent="0.2">
      <c r="A141" s="26">
        <v>43953</v>
      </c>
      <c r="B141" s="21" t="s">
        <v>37</v>
      </c>
      <c r="C141" s="22">
        <v>3188.07</v>
      </c>
    </row>
    <row r="142" spans="1:6" ht="28.5" customHeight="1" x14ac:dyDescent="0.2">
      <c r="A142" s="26">
        <v>43953</v>
      </c>
      <c r="B142" s="21" t="s">
        <v>37</v>
      </c>
      <c r="C142" s="22">
        <v>8812.6200000000008</v>
      </c>
    </row>
    <row r="143" spans="1:6" ht="28.5" customHeight="1" x14ac:dyDescent="0.2">
      <c r="A143" s="26">
        <v>43955</v>
      </c>
      <c r="B143" s="21" t="s">
        <v>35</v>
      </c>
      <c r="C143" s="22">
        <v>36084.400000000001</v>
      </c>
    </row>
    <row r="144" spans="1:6" ht="28.5" customHeight="1" x14ac:dyDescent="0.2">
      <c r="A144" s="26">
        <v>43956</v>
      </c>
      <c r="B144" s="21" t="s">
        <v>33</v>
      </c>
      <c r="C144" s="22">
        <v>538080</v>
      </c>
    </row>
    <row r="145" spans="1:3" s="19" customFormat="1" ht="28.5" customHeight="1" x14ac:dyDescent="0.2">
      <c r="A145" s="9">
        <v>43952</v>
      </c>
      <c r="B145" s="10" t="s">
        <v>34</v>
      </c>
      <c r="C145" s="11">
        <v>35400</v>
      </c>
    </row>
    <row r="146" spans="1:3" ht="16.5" customHeight="1" x14ac:dyDescent="0.2">
      <c r="A146" s="1"/>
    </row>
    <row r="147" spans="1:3" ht="16.5" customHeight="1" x14ac:dyDescent="0.2">
      <c r="A147" s="1"/>
    </row>
    <row r="148" spans="1:3" ht="16.5" customHeight="1" x14ac:dyDescent="0.2">
      <c r="A148" s="1"/>
    </row>
    <row r="149" spans="1:3" ht="16.5" customHeight="1" x14ac:dyDescent="0.2">
      <c r="A149" s="1"/>
    </row>
    <row r="150" spans="1:3" ht="16.5" customHeight="1" x14ac:dyDescent="0.2">
      <c r="A150" s="1"/>
    </row>
    <row r="151" spans="1:3" ht="16.5" customHeight="1" x14ac:dyDescent="0.2">
      <c r="A151" s="1"/>
    </row>
    <row r="152" spans="1:3" ht="16.5" customHeight="1" x14ac:dyDescent="0.2">
      <c r="A152" s="1"/>
    </row>
    <row r="153" spans="1:3" ht="16.5" customHeight="1" x14ac:dyDescent="0.2">
      <c r="A153" s="1"/>
    </row>
    <row r="154" spans="1:3" ht="16.5" customHeight="1" x14ac:dyDescent="0.2">
      <c r="A154" s="1"/>
    </row>
    <row r="155" spans="1:3" ht="16.5" customHeight="1" x14ac:dyDescent="0.2">
      <c r="A155" s="1"/>
    </row>
    <row r="156" spans="1:3" ht="16.5" customHeight="1" x14ac:dyDescent="0.2">
      <c r="A156" s="1"/>
      <c r="C156" s="1"/>
    </row>
    <row r="157" spans="1:3" ht="16.5" customHeight="1" x14ac:dyDescent="0.2">
      <c r="A157" s="1"/>
      <c r="C157" s="1"/>
    </row>
    <row r="158" spans="1:3" ht="16.5" customHeight="1" x14ac:dyDescent="0.2">
      <c r="A158" s="1"/>
      <c r="C158" s="1"/>
    </row>
    <row r="159" spans="1:3" ht="16.5" customHeight="1" x14ac:dyDescent="0.2">
      <c r="A159" s="1"/>
      <c r="C159" s="1"/>
    </row>
    <row r="160" spans="1:3" ht="16.5" customHeight="1" x14ac:dyDescent="0.2">
      <c r="A160" s="1"/>
      <c r="C160" s="1"/>
    </row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  <row r="232" s="1" customFormat="1" ht="16.5" customHeight="1" x14ac:dyDescent="0.2"/>
    <row r="233" s="1" customFormat="1" ht="16.5" customHeight="1" x14ac:dyDescent="0.2"/>
    <row r="234" s="1" customFormat="1" ht="16.5" customHeight="1" x14ac:dyDescent="0.2"/>
    <row r="235" s="1" customFormat="1" ht="16.5" customHeight="1" x14ac:dyDescent="0.2"/>
    <row r="236" s="1" customFormat="1" ht="16.5" customHeight="1" x14ac:dyDescent="0.2"/>
    <row r="237" s="1" customFormat="1" ht="16.5" customHeight="1" x14ac:dyDescent="0.2"/>
    <row r="238" s="1" customFormat="1" ht="16.5" customHeight="1" x14ac:dyDescent="0.2"/>
    <row r="239" s="1" customFormat="1" ht="16.5" customHeight="1" x14ac:dyDescent="0.2"/>
    <row r="240" s="1" customFormat="1" ht="16.5" customHeight="1" x14ac:dyDescent="0.2"/>
    <row r="241" s="1" customFormat="1" ht="16.5" customHeight="1" x14ac:dyDescent="0.2"/>
    <row r="242" s="1" customFormat="1" ht="16.5" customHeight="1" x14ac:dyDescent="0.2"/>
    <row r="243" s="1" customFormat="1" ht="16.5" customHeight="1" x14ac:dyDescent="0.2"/>
    <row r="244" s="1" customFormat="1" ht="16.5" customHeight="1" x14ac:dyDescent="0.2"/>
    <row r="245" s="1" customFormat="1" ht="16.5" customHeight="1" x14ac:dyDescent="0.2"/>
    <row r="246" s="1" customFormat="1" ht="16.5" customHeight="1" x14ac:dyDescent="0.2"/>
    <row r="247" s="1" customFormat="1" ht="16.5" customHeight="1" x14ac:dyDescent="0.2"/>
    <row r="248" s="1" customFormat="1" ht="16.5" customHeight="1" x14ac:dyDescent="0.2"/>
    <row r="249" s="1" customFormat="1" ht="16.5" customHeight="1" x14ac:dyDescent="0.2"/>
    <row r="250" s="1" customFormat="1" ht="16.5" customHeight="1" x14ac:dyDescent="0.2"/>
    <row r="251" s="1" customFormat="1" ht="16.5" customHeight="1" x14ac:dyDescent="0.2"/>
    <row r="252" s="1" customFormat="1" ht="16.5" customHeight="1" x14ac:dyDescent="0.2"/>
    <row r="253" s="1" customFormat="1" ht="16.5" customHeight="1" x14ac:dyDescent="0.2"/>
    <row r="254" s="1" customFormat="1" ht="16.5" customHeight="1" x14ac:dyDescent="0.2"/>
    <row r="255" s="1" customFormat="1" ht="16.5" customHeight="1" x14ac:dyDescent="0.2"/>
    <row r="256" s="1" customFormat="1" ht="16.5" customHeight="1" x14ac:dyDescent="0.2"/>
    <row r="257" spans="1:3" ht="16.5" customHeight="1" x14ac:dyDescent="0.2">
      <c r="A257" s="1"/>
      <c r="C257" s="1"/>
    </row>
    <row r="258" spans="1:3" ht="16.5" customHeight="1" x14ac:dyDescent="0.2">
      <c r="A258" s="1"/>
      <c r="C258" s="1"/>
    </row>
    <row r="259" spans="1:3" ht="16.5" customHeight="1" x14ac:dyDescent="0.2">
      <c r="A259" s="1"/>
      <c r="C259" s="1"/>
    </row>
    <row r="260" spans="1:3" ht="16.5" customHeight="1" x14ac:dyDescent="0.2">
      <c r="A260" s="1"/>
      <c r="C260" s="1"/>
    </row>
    <row r="261" spans="1:3" ht="16.5" customHeight="1" x14ac:dyDescent="0.2">
      <c r="A261" s="1"/>
      <c r="C261" s="1"/>
    </row>
    <row r="262" spans="1:3" ht="16.5" customHeight="1" x14ac:dyDescent="0.2">
      <c r="A262" s="1"/>
      <c r="C262" s="1"/>
    </row>
    <row r="263" spans="1:3" ht="16.5" customHeight="1" x14ac:dyDescent="0.2">
      <c r="A263" s="1"/>
      <c r="C263" s="1"/>
    </row>
    <row r="264" spans="1:3" ht="16.5" customHeight="1" x14ac:dyDescent="0.2">
      <c r="A264" s="1"/>
      <c r="C264" s="1"/>
    </row>
    <row r="265" spans="1:3" ht="16.5" customHeight="1" x14ac:dyDescent="0.2">
      <c r="A265" s="1"/>
      <c r="C265" s="1"/>
    </row>
    <row r="266" spans="1:3" ht="16.5" customHeight="1" x14ac:dyDescent="0.2">
      <c r="A266" s="1"/>
      <c r="C266" s="1"/>
    </row>
    <row r="267" spans="1:3" ht="16.5" customHeight="1" x14ac:dyDescent="0.2">
      <c r="A267" s="1"/>
      <c r="C267" s="1"/>
    </row>
    <row r="269" spans="1:3" ht="24" customHeight="1" x14ac:dyDescent="0.2">
      <c r="A269" s="1"/>
    </row>
    <row r="270" spans="1:3" ht="24" customHeight="1" x14ac:dyDescent="0.2">
      <c r="A270" s="1"/>
    </row>
    <row r="271" spans="1:3" ht="24" customHeight="1" x14ac:dyDescent="0.2">
      <c r="A271" s="1"/>
    </row>
    <row r="272" spans="1:3" ht="24" customHeight="1" x14ac:dyDescent="0.2">
      <c r="A272" s="1"/>
      <c r="C272" s="1"/>
    </row>
    <row r="273" s="1" customFormat="1" ht="24" customHeight="1" x14ac:dyDescent="0.2"/>
    <row r="274" s="1" customFormat="1" ht="24" customHeight="1" x14ac:dyDescent="0.2"/>
    <row r="275" s="1" customFormat="1" ht="24" customHeight="1" x14ac:dyDescent="0.2"/>
    <row r="276" s="1" customFormat="1" ht="24" customHeight="1" x14ac:dyDescent="0.2"/>
    <row r="277" s="1" customFormat="1" ht="24" customHeight="1" x14ac:dyDescent="0.2"/>
    <row r="278" s="1" customFormat="1" ht="24" customHeight="1" x14ac:dyDescent="0.2"/>
    <row r="279" s="1" customFormat="1" ht="24" customHeight="1" x14ac:dyDescent="0.2"/>
    <row r="280" s="1" customFormat="1" ht="24" customHeight="1" x14ac:dyDescent="0.2"/>
    <row r="281" s="1" customFormat="1" ht="24" customHeight="1" x14ac:dyDescent="0.2"/>
    <row r="282" s="1" customFormat="1" ht="24" customHeight="1" x14ac:dyDescent="0.2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195"/>
  <sheetViews>
    <sheetView workbookViewId="0">
      <selection activeCell="B3" sqref="B3:D57"/>
    </sheetView>
  </sheetViews>
  <sheetFormatPr defaultColWidth="9.140625" defaultRowHeight="15.75" customHeight="1" x14ac:dyDescent="0.2"/>
  <cols>
    <col min="1" max="1" width="9.140625" style="1"/>
    <col min="2" max="2" width="50.28515625" style="1" customWidth="1"/>
    <col min="3" max="3" width="19.42578125" style="42" customWidth="1"/>
    <col min="4" max="4" width="18" style="1" customWidth="1"/>
    <col min="5" max="16384" width="9.140625" style="1"/>
  </cols>
  <sheetData>
    <row r="1" spans="2:4" ht="15.75" customHeight="1" x14ac:dyDescent="0.2">
      <c r="B1" s="24"/>
    </row>
    <row r="2" spans="2:4" ht="15.75" customHeight="1" thickBot="1" x14ac:dyDescent="0.25"/>
    <row r="3" spans="2:4" ht="15.75" customHeight="1" x14ac:dyDescent="0.2">
      <c r="B3" s="134" t="s">
        <v>49</v>
      </c>
      <c r="C3" s="136">
        <v>2020</v>
      </c>
      <c r="D3" s="138">
        <v>2019</v>
      </c>
    </row>
    <row r="4" spans="2:4" ht="15.75" customHeight="1" thickBot="1" x14ac:dyDescent="0.25">
      <c r="B4" s="135"/>
      <c r="C4" s="137"/>
      <c r="D4" s="139"/>
    </row>
    <row r="5" spans="2:4" ht="15.75" customHeight="1" x14ac:dyDescent="0.2">
      <c r="B5" s="47" t="s">
        <v>10</v>
      </c>
      <c r="C5" s="48">
        <v>388400</v>
      </c>
      <c r="D5" s="49">
        <v>174400</v>
      </c>
    </row>
    <row r="6" spans="2:4" ht="15.75" customHeight="1" x14ac:dyDescent="0.2">
      <c r="B6" s="50" t="s">
        <v>40</v>
      </c>
      <c r="C6" s="51">
        <v>13216</v>
      </c>
      <c r="D6" s="52">
        <v>1180</v>
      </c>
    </row>
    <row r="7" spans="2:4" ht="15.75" customHeight="1" x14ac:dyDescent="0.2">
      <c r="B7" s="50" t="s">
        <v>50</v>
      </c>
      <c r="C7" s="51">
        <v>0</v>
      </c>
      <c r="D7" s="53">
        <v>0</v>
      </c>
    </row>
    <row r="8" spans="2:4" ht="15.75" customHeight="1" x14ac:dyDescent="0.2">
      <c r="B8" s="50" t="s">
        <v>51</v>
      </c>
      <c r="C8" s="51">
        <v>0</v>
      </c>
      <c r="D8" s="52">
        <v>1300</v>
      </c>
    </row>
    <row r="9" spans="2:4" ht="15.75" customHeight="1" x14ac:dyDescent="0.2">
      <c r="B9" s="50" t="s">
        <v>21</v>
      </c>
      <c r="C9" s="51">
        <v>23469.72</v>
      </c>
      <c r="D9" s="52">
        <v>31647.599999999999</v>
      </c>
    </row>
    <row r="10" spans="2:4" ht="15.75" customHeight="1" x14ac:dyDescent="0.2">
      <c r="B10" s="50" t="s">
        <v>27</v>
      </c>
      <c r="C10" s="51">
        <v>68833.240000000005</v>
      </c>
      <c r="D10" s="52">
        <v>16520</v>
      </c>
    </row>
    <row r="11" spans="2:4" ht="15.75" customHeight="1" x14ac:dyDescent="0.2">
      <c r="B11" s="50" t="s">
        <v>52</v>
      </c>
      <c r="C11" s="51">
        <v>0</v>
      </c>
      <c r="D11" s="52">
        <v>8165.6</v>
      </c>
    </row>
    <row r="12" spans="2:4" ht="15.75" customHeight="1" x14ac:dyDescent="0.2">
      <c r="B12" s="50" t="s">
        <v>53</v>
      </c>
      <c r="C12" s="51">
        <v>0</v>
      </c>
      <c r="D12" s="52">
        <v>2320</v>
      </c>
    </row>
    <row r="13" spans="2:4" ht="15.75" customHeight="1" x14ac:dyDescent="0.2">
      <c r="B13" s="50" t="s">
        <v>54</v>
      </c>
      <c r="C13" s="51">
        <v>0</v>
      </c>
      <c r="D13" s="52">
        <v>49796</v>
      </c>
    </row>
    <row r="14" spans="2:4" ht="15.75" customHeight="1" x14ac:dyDescent="0.2">
      <c r="B14" s="50" t="s">
        <v>18</v>
      </c>
      <c r="C14" s="54">
        <v>988832</v>
      </c>
      <c r="D14" s="52">
        <v>251732</v>
      </c>
    </row>
    <row r="15" spans="2:4" ht="15.75" customHeight="1" x14ac:dyDescent="0.2">
      <c r="B15" s="50" t="s">
        <v>26</v>
      </c>
      <c r="C15" s="54">
        <v>806255.63</v>
      </c>
      <c r="D15" s="52">
        <v>277633.59000000003</v>
      </c>
    </row>
    <row r="16" spans="2:4" ht="15.75" customHeight="1" x14ac:dyDescent="0.2">
      <c r="B16" s="50" t="s">
        <v>38</v>
      </c>
      <c r="C16" s="54">
        <v>8624.74</v>
      </c>
      <c r="D16" s="53">
        <v>0</v>
      </c>
    </row>
    <row r="17" spans="2:4" ht="15.75" customHeight="1" x14ac:dyDescent="0.2">
      <c r="B17" s="50" t="s">
        <v>46</v>
      </c>
      <c r="C17" s="54">
        <v>316894.90000000002</v>
      </c>
      <c r="D17" s="53">
        <v>0</v>
      </c>
    </row>
    <row r="18" spans="2:4" s="38" customFormat="1" ht="15.75" customHeight="1" x14ac:dyDescent="0.2">
      <c r="B18" s="50" t="s">
        <v>24</v>
      </c>
      <c r="C18" s="54">
        <v>27694.32</v>
      </c>
      <c r="D18" s="52">
        <v>9705.49</v>
      </c>
    </row>
    <row r="19" spans="2:4" s="38" customFormat="1" ht="15.75" customHeight="1" x14ac:dyDescent="0.2">
      <c r="B19" s="50" t="s">
        <v>55</v>
      </c>
      <c r="C19" s="54">
        <v>0</v>
      </c>
      <c r="D19" s="52">
        <v>8937.2000000000007</v>
      </c>
    </row>
    <row r="20" spans="2:4" s="38" customFormat="1" ht="15.75" customHeight="1" x14ac:dyDescent="0.2">
      <c r="B20" s="50" t="s">
        <v>29</v>
      </c>
      <c r="C20" s="54">
        <v>398216.67</v>
      </c>
      <c r="D20" s="52">
        <v>161769.62</v>
      </c>
    </row>
    <row r="21" spans="2:4" ht="15.75" customHeight="1" x14ac:dyDescent="0.2">
      <c r="B21" s="50" t="s">
        <v>32</v>
      </c>
      <c r="C21" s="54">
        <v>31995.94</v>
      </c>
      <c r="D21" s="53">
        <v>0</v>
      </c>
    </row>
    <row r="22" spans="2:4" ht="15.75" customHeight="1" x14ac:dyDescent="0.2">
      <c r="B22" s="50" t="s">
        <v>20</v>
      </c>
      <c r="C22" s="54">
        <v>319190</v>
      </c>
      <c r="D22" s="52">
        <v>147087</v>
      </c>
    </row>
    <row r="23" spans="2:4" ht="15.75" customHeight="1" x14ac:dyDescent="0.2">
      <c r="B23" s="50" t="s">
        <v>37</v>
      </c>
      <c r="C23" s="54">
        <v>19460.16</v>
      </c>
      <c r="D23" s="53">
        <v>0</v>
      </c>
    </row>
    <row r="24" spans="2:4" s="23" customFormat="1" ht="15.75" customHeight="1" x14ac:dyDescent="0.2">
      <c r="B24" s="50" t="s">
        <v>22</v>
      </c>
      <c r="C24" s="54">
        <v>29500</v>
      </c>
      <c r="D24" s="55">
        <v>0</v>
      </c>
    </row>
    <row r="25" spans="2:4" s="23" customFormat="1" ht="15.75" customHeight="1" x14ac:dyDescent="0.2">
      <c r="B25" s="50" t="s">
        <v>35</v>
      </c>
      <c r="C25" s="54">
        <v>36084.400000000001</v>
      </c>
      <c r="D25" s="55">
        <v>0</v>
      </c>
    </row>
    <row r="26" spans="2:4" ht="15.75" customHeight="1" x14ac:dyDescent="0.2">
      <c r="B26" s="50" t="s">
        <v>36</v>
      </c>
      <c r="C26" s="54">
        <v>11800</v>
      </c>
      <c r="D26" s="52">
        <v>9794</v>
      </c>
    </row>
    <row r="27" spans="2:4" ht="15.75" customHeight="1" x14ac:dyDescent="0.2">
      <c r="B27" s="50" t="s">
        <v>56</v>
      </c>
      <c r="C27" s="54">
        <v>0</v>
      </c>
      <c r="D27" s="52">
        <v>3744.72</v>
      </c>
    </row>
    <row r="28" spans="2:4" ht="15.75" customHeight="1" thickBot="1" x14ac:dyDescent="0.25">
      <c r="B28" s="50" t="s">
        <v>6</v>
      </c>
      <c r="C28" s="54">
        <v>208800</v>
      </c>
      <c r="D28" s="52">
        <v>208800</v>
      </c>
    </row>
    <row r="29" spans="2:4" ht="15.75" customHeight="1" x14ac:dyDescent="0.2">
      <c r="B29" s="140" t="s">
        <v>49</v>
      </c>
      <c r="C29" s="142">
        <v>2020</v>
      </c>
      <c r="D29" s="144">
        <v>2019</v>
      </c>
    </row>
    <row r="30" spans="2:4" ht="15.75" customHeight="1" thickBot="1" x14ac:dyDescent="0.25">
      <c r="B30" s="141"/>
      <c r="C30" s="143"/>
      <c r="D30" s="145"/>
    </row>
    <row r="31" spans="2:4" ht="15.75" customHeight="1" x14ac:dyDescent="0.2">
      <c r="B31" s="50" t="s">
        <v>12</v>
      </c>
      <c r="C31" s="54">
        <v>755.2</v>
      </c>
      <c r="D31" s="52">
        <v>755.2</v>
      </c>
    </row>
    <row r="32" spans="2:4" ht="15.75" customHeight="1" x14ac:dyDescent="0.2">
      <c r="B32" s="50" t="s">
        <v>33</v>
      </c>
      <c r="C32" s="54">
        <v>538080</v>
      </c>
      <c r="D32" s="53">
        <v>0</v>
      </c>
    </row>
    <row r="33" spans="2:8" ht="15.75" customHeight="1" x14ac:dyDescent="0.2">
      <c r="B33" s="50" t="s">
        <v>43</v>
      </c>
      <c r="C33" s="54">
        <v>33299.699999999997</v>
      </c>
      <c r="D33" s="53">
        <v>0</v>
      </c>
    </row>
    <row r="34" spans="2:8" ht="15.75" customHeight="1" x14ac:dyDescent="0.2">
      <c r="B34" s="50" t="s">
        <v>28</v>
      </c>
      <c r="C34" s="54">
        <v>4625.6000000000004</v>
      </c>
      <c r="D34" s="53">
        <v>0</v>
      </c>
    </row>
    <row r="35" spans="2:8" s="23" customFormat="1" ht="15.75" customHeight="1" x14ac:dyDescent="0.2">
      <c r="B35" s="50" t="s">
        <v>39</v>
      </c>
      <c r="C35" s="54">
        <v>9392.7999999999993</v>
      </c>
      <c r="D35" s="55">
        <v>0</v>
      </c>
    </row>
    <row r="36" spans="2:8" ht="15.75" customHeight="1" x14ac:dyDescent="0.2">
      <c r="B36" s="50" t="s">
        <v>44</v>
      </c>
      <c r="C36" s="54">
        <v>406713.4</v>
      </c>
      <c r="D36" s="53">
        <v>0</v>
      </c>
    </row>
    <row r="37" spans="2:8" ht="15.75" customHeight="1" x14ac:dyDescent="0.2">
      <c r="B37" s="50" t="s">
        <v>14</v>
      </c>
      <c r="C37" s="54">
        <v>6174363.1200000001</v>
      </c>
      <c r="D37" s="53">
        <v>0</v>
      </c>
    </row>
    <row r="38" spans="2:8" ht="15.75" customHeight="1" x14ac:dyDescent="0.2">
      <c r="B38" s="50" t="s">
        <v>8</v>
      </c>
      <c r="C38" s="54">
        <v>1146785.1100000001</v>
      </c>
      <c r="D38" s="52">
        <v>278067.90999999997</v>
      </c>
      <c r="E38" s="38"/>
      <c r="F38" s="38"/>
      <c r="G38" s="38"/>
      <c r="H38" s="38"/>
    </row>
    <row r="39" spans="2:8" ht="15.75" customHeight="1" x14ac:dyDescent="0.2">
      <c r="B39" s="50" t="s">
        <v>7</v>
      </c>
      <c r="C39" s="54">
        <v>104312</v>
      </c>
      <c r="D39" s="52">
        <v>104312</v>
      </c>
    </row>
    <row r="40" spans="2:8" ht="15.75" customHeight="1" x14ac:dyDescent="0.2">
      <c r="B40" s="50" t="s">
        <v>47</v>
      </c>
      <c r="C40" s="54">
        <v>49600</v>
      </c>
      <c r="D40" s="53">
        <v>0</v>
      </c>
    </row>
    <row r="41" spans="2:8" ht="15.75" customHeight="1" x14ac:dyDescent="0.2">
      <c r="B41" s="50" t="s">
        <v>57</v>
      </c>
      <c r="C41" s="54">
        <v>0</v>
      </c>
      <c r="D41" s="52">
        <v>4779</v>
      </c>
    </row>
    <row r="42" spans="2:8" ht="15.75" customHeight="1" x14ac:dyDescent="0.2">
      <c r="B42" s="50" t="s">
        <v>45</v>
      </c>
      <c r="C42" s="54">
        <v>178699.2</v>
      </c>
      <c r="D42" s="52">
        <v>11256887.51</v>
      </c>
    </row>
    <row r="43" spans="2:8" ht="15.75" customHeight="1" x14ac:dyDescent="0.2">
      <c r="B43" s="50" t="s">
        <v>34</v>
      </c>
      <c r="C43" s="54">
        <v>35400</v>
      </c>
      <c r="D43" s="53">
        <v>0</v>
      </c>
    </row>
    <row r="44" spans="2:8" ht="15.75" customHeight="1" x14ac:dyDescent="0.2">
      <c r="B44" s="50" t="s">
        <v>19</v>
      </c>
      <c r="C44" s="54">
        <v>270000</v>
      </c>
      <c r="D44" s="52">
        <v>270000</v>
      </c>
    </row>
    <row r="45" spans="2:8" ht="15.75" customHeight="1" x14ac:dyDescent="0.2">
      <c r="B45" s="50" t="s">
        <v>13</v>
      </c>
      <c r="C45" s="54">
        <v>22125</v>
      </c>
      <c r="D45" s="53">
        <v>0</v>
      </c>
    </row>
    <row r="46" spans="2:8" ht="15.75" customHeight="1" x14ac:dyDescent="0.2">
      <c r="B46" s="50" t="s">
        <v>58</v>
      </c>
      <c r="C46" s="54">
        <v>0</v>
      </c>
      <c r="D46" s="52">
        <v>15600</v>
      </c>
    </row>
    <row r="47" spans="2:8" ht="15.75" customHeight="1" x14ac:dyDescent="0.2">
      <c r="B47" s="50" t="s">
        <v>9</v>
      </c>
      <c r="C47" s="54">
        <v>16661.599999999999</v>
      </c>
      <c r="D47" s="52">
        <v>16661.599999999999</v>
      </c>
    </row>
    <row r="48" spans="2:8" ht="15.75" customHeight="1" x14ac:dyDescent="0.2">
      <c r="B48" s="50" t="s">
        <v>42</v>
      </c>
      <c r="C48" s="54">
        <v>128835.17</v>
      </c>
      <c r="D48" s="56">
        <v>0</v>
      </c>
      <c r="E48" s="38"/>
      <c r="F48" s="38"/>
      <c r="G48" s="38"/>
      <c r="H48" s="38"/>
    </row>
    <row r="49" spans="2:7" ht="15.75" customHeight="1" x14ac:dyDescent="0.2">
      <c r="B49" s="50" t="s">
        <v>30</v>
      </c>
      <c r="C49" s="54">
        <v>53930.720000000001</v>
      </c>
      <c r="D49" s="57">
        <v>28238.69</v>
      </c>
    </row>
    <row r="50" spans="2:7" ht="15.75" customHeight="1" x14ac:dyDescent="0.2">
      <c r="B50" s="50" t="s">
        <v>59</v>
      </c>
      <c r="C50" s="54">
        <v>0</v>
      </c>
      <c r="D50" s="57">
        <v>2256.75</v>
      </c>
    </row>
    <row r="51" spans="2:7" ht="15.75" customHeight="1" x14ac:dyDescent="0.2">
      <c r="B51" s="50" t="s">
        <v>25</v>
      </c>
      <c r="C51" s="54">
        <v>0</v>
      </c>
      <c r="D51" s="57">
        <v>188800</v>
      </c>
    </row>
    <row r="52" spans="2:7" ht="15.75" customHeight="1" x14ac:dyDescent="0.2">
      <c r="B52" s="50" t="s">
        <v>41</v>
      </c>
      <c r="C52" s="54">
        <v>49161.04</v>
      </c>
      <c r="D52" s="56">
        <v>0</v>
      </c>
      <c r="G52" s="1">
        <v>0</v>
      </c>
    </row>
    <row r="53" spans="2:7" ht="15.75" customHeight="1" x14ac:dyDescent="0.2">
      <c r="B53" s="50" t="s">
        <v>48</v>
      </c>
      <c r="C53" s="54">
        <f>47347.5+47347.5</f>
        <v>94695</v>
      </c>
      <c r="D53" s="56">
        <v>0</v>
      </c>
    </row>
    <row r="54" spans="2:7" ht="15.75" customHeight="1" x14ac:dyDescent="0.2">
      <c r="B54" s="50" t="s">
        <v>23</v>
      </c>
      <c r="C54" s="54">
        <v>83943.98</v>
      </c>
      <c r="D54" s="56">
        <v>0</v>
      </c>
    </row>
    <row r="55" spans="2:7" ht="15.75" customHeight="1" x14ac:dyDescent="0.2">
      <c r="B55" s="50" t="s">
        <v>31</v>
      </c>
      <c r="C55" s="54">
        <v>0</v>
      </c>
      <c r="D55" s="57">
        <v>21200</v>
      </c>
    </row>
    <row r="56" spans="2:7" ht="15.75" customHeight="1" thickBot="1" x14ac:dyDescent="0.25">
      <c r="B56" s="58" t="s">
        <v>17</v>
      </c>
      <c r="C56" s="59">
        <v>954833.03</v>
      </c>
      <c r="D56" s="60">
        <v>39200</v>
      </c>
    </row>
    <row r="57" spans="2:7" ht="15.75" customHeight="1" x14ac:dyDescent="0.2">
      <c r="B57" s="61"/>
      <c r="C57" s="62">
        <v>14053479.390000001</v>
      </c>
      <c r="D57" s="63">
        <v>13591291.48</v>
      </c>
    </row>
    <row r="58" spans="2:7" ht="15.75" customHeight="1" x14ac:dyDescent="0.2">
      <c r="C58" s="43"/>
      <c r="D58" s="39">
        <f>+D57-13591291.48</f>
        <v>0</v>
      </c>
    </row>
    <row r="59" spans="2:7" ht="15.75" customHeight="1" x14ac:dyDescent="0.2">
      <c r="C59" s="44"/>
      <c r="D59" s="38"/>
    </row>
    <row r="60" spans="2:7" ht="15.75" customHeight="1" x14ac:dyDescent="0.2">
      <c r="C60" s="44"/>
      <c r="D60" s="38"/>
    </row>
    <row r="61" spans="2:7" ht="15.75" customHeight="1" x14ac:dyDescent="0.2">
      <c r="C61" s="44"/>
      <c r="D61" s="38"/>
    </row>
    <row r="62" spans="2:7" ht="15.75" customHeight="1" x14ac:dyDescent="0.2">
      <c r="C62" s="44"/>
      <c r="D62" s="38"/>
    </row>
    <row r="63" spans="2:7" ht="15.75" customHeight="1" x14ac:dyDescent="0.2">
      <c r="C63" s="44"/>
      <c r="D63" s="38"/>
    </row>
    <row r="64" spans="2:7" ht="15.75" customHeight="1" x14ac:dyDescent="0.2">
      <c r="C64" s="44"/>
      <c r="D64" s="38"/>
    </row>
    <row r="65" spans="3:4" ht="15.75" customHeight="1" x14ac:dyDescent="0.2">
      <c r="C65" s="44"/>
      <c r="D65" s="38"/>
    </row>
    <row r="66" spans="3:4" ht="15.75" customHeight="1" x14ac:dyDescent="0.2">
      <c r="C66" s="44"/>
      <c r="D66" s="38"/>
    </row>
    <row r="67" spans="3:4" ht="15.75" customHeight="1" x14ac:dyDescent="0.2">
      <c r="C67" s="44"/>
      <c r="D67" s="38"/>
    </row>
    <row r="68" spans="3:4" ht="15.75" customHeight="1" x14ac:dyDescent="0.2">
      <c r="C68" s="44"/>
      <c r="D68" s="38"/>
    </row>
    <row r="69" spans="3:4" ht="15.75" customHeight="1" x14ac:dyDescent="0.2">
      <c r="C69" s="43"/>
      <c r="D69" s="38"/>
    </row>
    <row r="70" spans="3:4" ht="15.75" customHeight="1" x14ac:dyDescent="0.2">
      <c r="C70" s="45"/>
      <c r="D70" s="40"/>
    </row>
    <row r="71" spans="3:4" ht="15.75" customHeight="1" x14ac:dyDescent="0.2">
      <c r="C71" s="45"/>
      <c r="D71" s="40"/>
    </row>
    <row r="72" spans="3:4" ht="15.75" customHeight="1" x14ac:dyDescent="0.2">
      <c r="C72" s="45"/>
      <c r="D72" s="40"/>
    </row>
    <row r="73" spans="3:4" ht="15.75" customHeight="1" x14ac:dyDescent="0.2">
      <c r="C73" s="45"/>
      <c r="D73" s="40"/>
    </row>
    <row r="74" spans="3:4" ht="15.75" customHeight="1" x14ac:dyDescent="0.2">
      <c r="C74" s="45"/>
      <c r="D74" s="40"/>
    </row>
    <row r="75" spans="3:4" ht="15.75" customHeight="1" x14ac:dyDescent="0.2">
      <c r="C75" s="45"/>
      <c r="D75" s="40"/>
    </row>
    <row r="76" spans="3:4" ht="15.75" customHeight="1" x14ac:dyDescent="0.2">
      <c r="C76" s="45"/>
      <c r="D76" s="40"/>
    </row>
    <row r="77" spans="3:4" ht="15.75" customHeight="1" x14ac:dyDescent="0.2">
      <c r="C77" s="45"/>
      <c r="D77" s="40"/>
    </row>
    <row r="78" spans="3:4" ht="15.75" customHeight="1" x14ac:dyDescent="0.2">
      <c r="C78" s="45"/>
      <c r="D78" s="40"/>
    </row>
    <row r="79" spans="3:4" ht="15.75" customHeight="1" x14ac:dyDescent="0.2">
      <c r="C79" s="45"/>
      <c r="D79" s="40"/>
    </row>
    <row r="80" spans="3:4" ht="15.75" customHeight="1" x14ac:dyDescent="0.2">
      <c r="C80" s="45"/>
      <c r="D80" s="40"/>
    </row>
    <row r="81" spans="3:4" ht="15.75" customHeight="1" x14ac:dyDescent="0.2">
      <c r="C81" s="45"/>
      <c r="D81" s="40"/>
    </row>
    <row r="82" spans="3:4" ht="15.75" customHeight="1" x14ac:dyDescent="0.2">
      <c r="C82" s="45"/>
      <c r="D82" s="40"/>
    </row>
    <row r="83" spans="3:4" ht="15.75" customHeight="1" x14ac:dyDescent="0.2">
      <c r="C83" s="45"/>
      <c r="D83" s="40"/>
    </row>
    <row r="84" spans="3:4" ht="15.75" customHeight="1" x14ac:dyDescent="0.2">
      <c r="C84" s="45"/>
      <c r="D84" s="40"/>
    </row>
    <row r="85" spans="3:4" ht="15.75" customHeight="1" x14ac:dyDescent="0.2">
      <c r="C85" s="45"/>
      <c r="D85" s="40"/>
    </row>
    <row r="86" spans="3:4" ht="15.75" customHeight="1" x14ac:dyDescent="0.2">
      <c r="C86" s="45"/>
      <c r="D86" s="40"/>
    </row>
    <row r="87" spans="3:4" ht="15.75" customHeight="1" x14ac:dyDescent="0.2">
      <c r="C87" s="45"/>
      <c r="D87" s="40"/>
    </row>
    <row r="88" spans="3:4" ht="15.75" customHeight="1" x14ac:dyDescent="0.2">
      <c r="C88" s="45"/>
      <c r="D88" s="40"/>
    </row>
    <row r="89" spans="3:4" ht="15.75" customHeight="1" x14ac:dyDescent="0.2">
      <c r="C89" s="45"/>
      <c r="D89" s="40"/>
    </row>
    <row r="90" spans="3:4" ht="15.75" customHeight="1" x14ac:dyDescent="0.2">
      <c r="C90" s="45"/>
      <c r="D90" s="40"/>
    </row>
    <row r="91" spans="3:4" ht="15.75" customHeight="1" x14ac:dyDescent="0.2">
      <c r="C91" s="45"/>
      <c r="D91" s="40"/>
    </row>
    <row r="92" spans="3:4" ht="15.75" customHeight="1" x14ac:dyDescent="0.2">
      <c r="C92" s="45"/>
      <c r="D92" s="40"/>
    </row>
    <row r="93" spans="3:4" ht="15.75" customHeight="1" x14ac:dyDescent="0.2">
      <c r="C93" s="45"/>
      <c r="D93" s="40"/>
    </row>
    <row r="94" spans="3:4" ht="15.75" customHeight="1" x14ac:dyDescent="0.2">
      <c r="C94" s="45"/>
      <c r="D94" s="40"/>
    </row>
    <row r="95" spans="3:4" ht="15.75" customHeight="1" x14ac:dyDescent="0.2">
      <c r="C95" s="45"/>
      <c r="D95" s="40"/>
    </row>
    <row r="96" spans="3:4" ht="15.75" customHeight="1" x14ac:dyDescent="0.2">
      <c r="C96" s="45"/>
      <c r="D96" s="40"/>
    </row>
    <row r="97" spans="3:4" ht="15.75" customHeight="1" x14ac:dyDescent="0.2">
      <c r="C97" s="45"/>
      <c r="D97" s="40"/>
    </row>
    <row r="98" spans="3:4" ht="15.75" customHeight="1" x14ac:dyDescent="0.2">
      <c r="C98" s="45"/>
      <c r="D98" s="40"/>
    </row>
    <row r="99" spans="3:4" ht="15.75" customHeight="1" x14ac:dyDescent="0.2">
      <c r="C99" s="45"/>
      <c r="D99" s="40"/>
    </row>
    <row r="100" spans="3:4" ht="15.75" customHeight="1" x14ac:dyDescent="0.2">
      <c r="C100" s="45"/>
      <c r="D100" s="40"/>
    </row>
    <row r="101" spans="3:4" ht="15.75" customHeight="1" x14ac:dyDescent="0.2">
      <c r="C101" s="45"/>
      <c r="D101" s="40"/>
    </row>
    <row r="102" spans="3:4" ht="15.75" customHeight="1" x14ac:dyDescent="0.2">
      <c r="C102" s="45"/>
      <c r="D102" s="40"/>
    </row>
    <row r="103" spans="3:4" ht="15.75" customHeight="1" x14ac:dyDescent="0.2">
      <c r="C103" s="45"/>
      <c r="D103" s="40"/>
    </row>
    <row r="104" spans="3:4" ht="15.75" customHeight="1" x14ac:dyDescent="0.2">
      <c r="C104" s="45"/>
      <c r="D104" s="40"/>
    </row>
    <row r="105" spans="3:4" ht="15.75" customHeight="1" x14ac:dyDescent="0.2">
      <c r="C105" s="45"/>
      <c r="D105" s="40"/>
    </row>
    <row r="106" spans="3:4" ht="15.75" customHeight="1" x14ac:dyDescent="0.2">
      <c r="C106" s="45"/>
      <c r="D106" s="40"/>
    </row>
    <row r="107" spans="3:4" ht="15.75" customHeight="1" x14ac:dyDescent="0.2">
      <c r="C107" s="45"/>
      <c r="D107" s="40"/>
    </row>
    <row r="108" spans="3:4" ht="15.75" customHeight="1" x14ac:dyDescent="0.2">
      <c r="C108" s="45"/>
      <c r="D108" s="40"/>
    </row>
    <row r="109" spans="3:4" ht="15.75" customHeight="1" x14ac:dyDescent="0.2">
      <c r="C109" s="45"/>
      <c r="D109" s="40"/>
    </row>
    <row r="110" spans="3:4" ht="15.75" customHeight="1" x14ac:dyDescent="0.2">
      <c r="C110" s="45"/>
      <c r="D110" s="40"/>
    </row>
    <row r="111" spans="3:4" ht="15.75" customHeight="1" x14ac:dyDescent="0.2">
      <c r="C111" s="45"/>
      <c r="D111" s="40"/>
    </row>
    <row r="112" spans="3:4" ht="15.75" customHeight="1" x14ac:dyDescent="0.2">
      <c r="C112" s="45"/>
      <c r="D112" s="40"/>
    </row>
    <row r="113" spans="3:4" ht="15.75" customHeight="1" x14ac:dyDescent="0.2">
      <c r="C113" s="45"/>
      <c r="D113" s="40"/>
    </row>
    <row r="114" spans="3:4" ht="15.75" customHeight="1" x14ac:dyDescent="0.2">
      <c r="C114" s="45"/>
      <c r="D114" s="40"/>
    </row>
    <row r="115" spans="3:4" ht="15.75" customHeight="1" x14ac:dyDescent="0.2">
      <c r="C115" s="45"/>
      <c r="D115" s="40"/>
    </row>
    <row r="116" spans="3:4" ht="15.75" customHeight="1" x14ac:dyDescent="0.2">
      <c r="C116" s="45"/>
      <c r="D116" s="40"/>
    </row>
    <row r="117" spans="3:4" ht="15.75" customHeight="1" x14ac:dyDescent="0.2">
      <c r="C117" s="45"/>
      <c r="D117" s="40"/>
    </row>
    <row r="118" spans="3:4" ht="15.75" customHeight="1" x14ac:dyDescent="0.2">
      <c r="C118" s="45"/>
      <c r="D118" s="40"/>
    </row>
    <row r="119" spans="3:4" ht="15.75" customHeight="1" x14ac:dyDescent="0.2">
      <c r="C119" s="45"/>
      <c r="D119" s="40"/>
    </row>
    <row r="120" spans="3:4" ht="15.75" customHeight="1" x14ac:dyDescent="0.2">
      <c r="C120" s="45"/>
      <c r="D120" s="40"/>
    </row>
    <row r="121" spans="3:4" ht="15.75" customHeight="1" x14ac:dyDescent="0.2">
      <c r="C121" s="45"/>
      <c r="D121" s="40"/>
    </row>
    <row r="122" spans="3:4" ht="15.75" customHeight="1" x14ac:dyDescent="0.2">
      <c r="C122" s="45"/>
      <c r="D122" s="40"/>
    </row>
    <row r="123" spans="3:4" ht="15.75" customHeight="1" x14ac:dyDescent="0.2">
      <c r="C123" s="45"/>
      <c r="D123" s="40"/>
    </row>
    <row r="124" spans="3:4" ht="15.75" customHeight="1" x14ac:dyDescent="0.2">
      <c r="C124" s="45"/>
      <c r="D124" s="40"/>
    </row>
    <row r="125" spans="3:4" ht="15.75" customHeight="1" x14ac:dyDescent="0.2">
      <c r="C125" s="45"/>
      <c r="D125" s="40"/>
    </row>
    <row r="126" spans="3:4" ht="15.75" customHeight="1" x14ac:dyDescent="0.2">
      <c r="C126" s="45"/>
      <c r="D126" s="40"/>
    </row>
    <row r="127" spans="3:4" ht="15.75" customHeight="1" x14ac:dyDescent="0.2">
      <c r="C127" s="45"/>
      <c r="D127" s="40"/>
    </row>
    <row r="128" spans="3:4" ht="15.75" customHeight="1" thickBot="1" x14ac:dyDescent="0.25">
      <c r="C128" s="46"/>
      <c r="D128" s="41"/>
    </row>
    <row r="129" spans="3:3" ht="15.75" customHeight="1" x14ac:dyDescent="0.2">
      <c r="C129" s="12"/>
    </row>
    <row r="130" spans="3:3" ht="15.75" customHeight="1" x14ac:dyDescent="0.2">
      <c r="C130" s="12"/>
    </row>
    <row r="131" spans="3:3" ht="15.75" customHeight="1" x14ac:dyDescent="0.2">
      <c r="C131" s="12"/>
    </row>
    <row r="132" spans="3:3" ht="15.75" customHeight="1" x14ac:dyDescent="0.2">
      <c r="C132" s="12"/>
    </row>
    <row r="133" spans="3:3" ht="15.75" customHeight="1" x14ac:dyDescent="0.2">
      <c r="C133" s="12"/>
    </row>
    <row r="134" spans="3:3" ht="15.75" customHeight="1" x14ac:dyDescent="0.2">
      <c r="C134" s="12"/>
    </row>
    <row r="135" spans="3:3" ht="15.75" customHeight="1" x14ac:dyDescent="0.2">
      <c r="C135" s="12"/>
    </row>
    <row r="136" spans="3:3" ht="15.75" customHeight="1" x14ac:dyDescent="0.2">
      <c r="C136" s="12"/>
    </row>
    <row r="137" spans="3:3" ht="15.75" customHeight="1" x14ac:dyDescent="0.2">
      <c r="C137" s="12"/>
    </row>
    <row r="138" spans="3:3" ht="15.75" customHeight="1" x14ac:dyDescent="0.2">
      <c r="C138" s="12"/>
    </row>
    <row r="139" spans="3:3" ht="15.75" customHeight="1" x14ac:dyDescent="0.2">
      <c r="C139" s="12"/>
    </row>
    <row r="140" spans="3:3" ht="15.75" customHeight="1" x14ac:dyDescent="0.2">
      <c r="C140" s="12"/>
    </row>
    <row r="141" spans="3:3" ht="15.75" customHeight="1" x14ac:dyDescent="0.2">
      <c r="C141" s="12"/>
    </row>
    <row r="142" spans="3:3" ht="15.75" customHeight="1" x14ac:dyDescent="0.2">
      <c r="C142" s="12"/>
    </row>
    <row r="143" spans="3:3" ht="15.75" customHeight="1" x14ac:dyDescent="0.2">
      <c r="C143" s="12"/>
    </row>
    <row r="144" spans="3:3" ht="15.75" customHeight="1" x14ac:dyDescent="0.2">
      <c r="C144" s="12"/>
    </row>
    <row r="145" spans="3:3" ht="15.75" customHeight="1" x14ac:dyDescent="0.2">
      <c r="C145" s="12"/>
    </row>
    <row r="146" spans="3:3" ht="15.75" customHeight="1" x14ac:dyDescent="0.2">
      <c r="C146" s="12"/>
    </row>
    <row r="147" spans="3:3" ht="15.75" customHeight="1" x14ac:dyDescent="0.2">
      <c r="C147" s="12"/>
    </row>
    <row r="148" spans="3:3" ht="15.75" customHeight="1" x14ac:dyDescent="0.2">
      <c r="C148" s="12"/>
    </row>
    <row r="149" spans="3:3" ht="15.75" customHeight="1" x14ac:dyDescent="0.2">
      <c r="C149" s="12"/>
    </row>
    <row r="150" spans="3:3" ht="15.75" customHeight="1" x14ac:dyDescent="0.2">
      <c r="C150" s="12"/>
    </row>
    <row r="151" spans="3:3" ht="15.75" customHeight="1" x14ac:dyDescent="0.2">
      <c r="C151" s="12"/>
    </row>
    <row r="152" spans="3:3" ht="15.75" customHeight="1" x14ac:dyDescent="0.2">
      <c r="C152" s="12"/>
    </row>
    <row r="153" spans="3:3" ht="15.75" customHeight="1" x14ac:dyDescent="0.2">
      <c r="C153" s="12"/>
    </row>
    <row r="154" spans="3:3" ht="15.75" customHeight="1" x14ac:dyDescent="0.2">
      <c r="C154" s="12"/>
    </row>
    <row r="155" spans="3:3" ht="15.75" customHeight="1" x14ac:dyDescent="0.2">
      <c r="C155" s="12"/>
    </row>
    <row r="156" spans="3:3" ht="15.75" customHeight="1" x14ac:dyDescent="0.2">
      <c r="C156" s="12"/>
    </row>
    <row r="157" spans="3:3" ht="15.75" customHeight="1" x14ac:dyDescent="0.2">
      <c r="C157" s="12"/>
    </row>
    <row r="158" spans="3:3" ht="15.75" customHeight="1" x14ac:dyDescent="0.2">
      <c r="C158" s="12"/>
    </row>
    <row r="159" spans="3:3" ht="15.75" customHeight="1" x14ac:dyDescent="0.2">
      <c r="C159" s="12"/>
    </row>
    <row r="160" spans="3:3" ht="15.75" customHeight="1" x14ac:dyDescent="0.2">
      <c r="C160" s="12"/>
    </row>
    <row r="161" spans="3:3" ht="15.75" customHeight="1" x14ac:dyDescent="0.2">
      <c r="C161" s="12"/>
    </row>
    <row r="162" spans="3:3" ht="15.75" customHeight="1" x14ac:dyDescent="0.2">
      <c r="C162" s="12"/>
    </row>
    <row r="163" spans="3:3" ht="15.75" customHeight="1" x14ac:dyDescent="0.2">
      <c r="C163" s="12"/>
    </row>
    <row r="164" spans="3:3" ht="15.75" customHeight="1" x14ac:dyDescent="0.2">
      <c r="C164" s="12"/>
    </row>
    <row r="165" spans="3:3" ht="15.75" customHeight="1" x14ac:dyDescent="0.2">
      <c r="C165" s="12"/>
    </row>
    <row r="166" spans="3:3" ht="15.75" customHeight="1" x14ac:dyDescent="0.2">
      <c r="C166" s="12"/>
    </row>
    <row r="167" spans="3:3" ht="15.75" customHeight="1" x14ac:dyDescent="0.2">
      <c r="C167" s="12"/>
    </row>
    <row r="168" spans="3:3" ht="15.75" customHeight="1" x14ac:dyDescent="0.2">
      <c r="C168" s="12"/>
    </row>
    <row r="169" spans="3:3" ht="15.75" customHeight="1" x14ac:dyDescent="0.2">
      <c r="C169" s="12"/>
    </row>
    <row r="170" spans="3:3" ht="15.75" customHeight="1" x14ac:dyDescent="0.2">
      <c r="C170" s="12"/>
    </row>
    <row r="171" spans="3:3" ht="15.75" customHeight="1" x14ac:dyDescent="0.2">
      <c r="C171" s="12"/>
    </row>
    <row r="172" spans="3:3" ht="15.75" customHeight="1" x14ac:dyDescent="0.2">
      <c r="C172" s="12"/>
    </row>
    <row r="173" spans="3:3" ht="15.75" customHeight="1" x14ac:dyDescent="0.2">
      <c r="C173" s="12"/>
    </row>
    <row r="174" spans="3:3" ht="15.75" customHeight="1" x14ac:dyDescent="0.2">
      <c r="C174" s="12"/>
    </row>
    <row r="175" spans="3:3" ht="15.75" customHeight="1" x14ac:dyDescent="0.2">
      <c r="C175" s="12"/>
    </row>
    <row r="176" spans="3:3" ht="15.75" customHeight="1" x14ac:dyDescent="0.2">
      <c r="C176" s="12"/>
    </row>
    <row r="177" spans="3:3" ht="15.75" customHeight="1" x14ac:dyDescent="0.2">
      <c r="C177" s="12"/>
    </row>
    <row r="178" spans="3:3" ht="15.75" customHeight="1" x14ac:dyDescent="0.2">
      <c r="C178" s="12"/>
    </row>
    <row r="179" spans="3:3" ht="15.75" customHeight="1" x14ac:dyDescent="0.2">
      <c r="C179" s="12"/>
    </row>
    <row r="180" spans="3:3" ht="15.75" customHeight="1" x14ac:dyDescent="0.2">
      <c r="C180" s="12"/>
    </row>
    <row r="185" spans="3:3" ht="15.75" customHeight="1" x14ac:dyDescent="0.2">
      <c r="C185" s="12"/>
    </row>
    <row r="186" spans="3:3" ht="15.75" customHeight="1" x14ac:dyDescent="0.2">
      <c r="C186" s="12"/>
    </row>
    <row r="187" spans="3:3" ht="15.75" customHeight="1" x14ac:dyDescent="0.2">
      <c r="C187" s="12"/>
    </row>
    <row r="188" spans="3:3" ht="15.75" customHeight="1" x14ac:dyDescent="0.2">
      <c r="C188" s="12"/>
    </row>
    <row r="189" spans="3:3" ht="15.75" customHeight="1" x14ac:dyDescent="0.2">
      <c r="C189" s="12"/>
    </row>
    <row r="190" spans="3:3" ht="15.75" customHeight="1" x14ac:dyDescent="0.2">
      <c r="C190" s="12"/>
    </row>
    <row r="191" spans="3:3" ht="15.75" customHeight="1" x14ac:dyDescent="0.2">
      <c r="C191" s="12"/>
    </row>
    <row r="192" spans="3:3" ht="15.75" customHeight="1" x14ac:dyDescent="0.2">
      <c r="C192" s="12"/>
    </row>
    <row r="193" spans="3:3" ht="15.75" customHeight="1" x14ac:dyDescent="0.2">
      <c r="C193" s="12"/>
    </row>
    <row r="194" spans="3:3" ht="15.75" customHeight="1" x14ac:dyDescent="0.2">
      <c r="C194" s="12"/>
    </row>
    <row r="195" spans="3:3" ht="15.75" customHeight="1" x14ac:dyDescent="0.2">
      <c r="C195" s="12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Plantilla Pagos a Proveedores</vt:lpstr>
      <vt:lpstr>Sheet3</vt:lpstr>
      <vt:lpstr>Sheet1</vt:lpstr>
      <vt:lpstr>Sheet2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2022-09-20T16:26:36Z</cp:lastPrinted>
  <dcterms:created xsi:type="dcterms:W3CDTF">2006-07-11T17:39:34Z</dcterms:created>
  <dcterms:modified xsi:type="dcterms:W3CDTF">2022-09-20T16:26:44Z</dcterms:modified>
</cp:coreProperties>
</file>