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Explotacion de Datos\Boletin\Versiones Finales\Panorama empleo\Panorama del empleo 2021\4-Abril\Versión Final - modificada\"/>
    </mc:Choice>
  </mc:AlternateContent>
  <xr:revisionPtr revIDLastSave="0" documentId="13_ncr:1_{0F33F0C5-ACCA-48A7-B70B-3C943971B6B7}" xr6:coauthVersionLast="47" xr6:coauthVersionMax="47" xr10:uidLastSave="{00000000-0000-0000-0000-000000000000}"/>
  <bookViews>
    <workbookView xWindow="17595" yWindow="2610" windowWidth="21600" windowHeight="11385" tabRatio="917" xr2:uid="{D8D8ADA9-A10B-4B60-A8BC-0BF78871FCE1}"/>
  </bookViews>
  <sheets>
    <sheet name="Índice_x0009_" sheetId="1" r:id="rId1"/>
    <sheet name="1" sheetId="2" r:id="rId2"/>
    <sheet name="2" sheetId="3" r:id="rId3"/>
    <sheet name="3" sheetId="4" r:id="rId4"/>
    <sheet name="4" sheetId="23" r:id="rId5"/>
    <sheet name="5" sheetId="5" r:id="rId6"/>
    <sheet name="6" sheetId="6" r:id="rId7"/>
    <sheet name="7" sheetId="26" r:id="rId8"/>
    <sheet name="8" sheetId="7" r:id="rId9"/>
    <sheet name="9" sheetId="43" r:id="rId10"/>
    <sheet name="10" sheetId="44" r:id="rId11"/>
    <sheet name="11" sheetId="8" r:id="rId12"/>
    <sheet name="12" sheetId="9" r:id="rId13"/>
    <sheet name="13" sheetId="27" r:id="rId14"/>
    <sheet name="14" sheetId="10" r:id="rId15"/>
    <sheet name="15" sheetId="45" r:id="rId16"/>
    <sheet name="16" sheetId="34" r:id="rId17"/>
    <sheet name="17" sheetId="39" r:id="rId18"/>
    <sheet name="18" sheetId="35" r:id="rId19"/>
    <sheet name="19" sheetId="36" r:id="rId20"/>
    <sheet name="20" sheetId="42" r:id="rId21"/>
    <sheet name="21" sheetId="37" r:id="rId22"/>
    <sheet name="22" sheetId="41" r:id="rId23"/>
  </sheets>
  <definedNames>
    <definedName name="_xlnm._FilterDatabase" localSheetId="10" hidden="1">'10'!$B$1:$D$12</definedName>
    <definedName name="_xlnm._FilterDatabase" localSheetId="14" hidden="1">'14'!$B$1:$D$26</definedName>
    <definedName name="_xlnm._FilterDatabase" localSheetId="15" hidden="1">'15'!$B$1:$D$3</definedName>
    <definedName name="_xlnm._FilterDatabase" localSheetId="16" hidden="1">'16'!$B$1:$D$3</definedName>
    <definedName name="_xlnm._FilterDatabase" localSheetId="17" hidden="1">'17'!$B$1:$D$3</definedName>
    <definedName name="_xlnm._FilterDatabase" localSheetId="18" hidden="1">'18'!$B$1:$D$3</definedName>
    <definedName name="_xlnm._FilterDatabase" localSheetId="19" hidden="1">'19'!$B$1:$D$4</definedName>
    <definedName name="_xlnm._FilterDatabase" localSheetId="20" hidden="1">'20'!$B$1:$D$4</definedName>
    <definedName name="_xlnm._FilterDatabase" localSheetId="21" hidden="1">'21'!$B$1:$D$4</definedName>
    <definedName name="_xlnm._FilterDatabase" localSheetId="22" hidden="1">'22'!$B$1:$D$4</definedName>
    <definedName name="_xlnm._FilterDatabase" localSheetId="9" hidden="1">'9'!$B$1:$D$26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5" l="1"/>
  <c r="G9" i="2"/>
  <c r="G8" i="2"/>
  <c r="G7" i="2"/>
  <c r="G6" i="2"/>
  <c r="K10" i="2"/>
  <c r="K11" i="2"/>
  <c r="K12" i="2"/>
  <c r="K13" i="2"/>
  <c r="K14" i="2"/>
  <c r="K15" i="2"/>
  <c r="K16" i="2"/>
  <c r="K17" i="2"/>
  <c r="K9" i="2"/>
  <c r="F9" i="34" l="1"/>
  <c r="E9" i="34"/>
  <c r="E9" i="8"/>
  <c r="F9" i="8" s="1"/>
  <c r="H9" i="2"/>
  <c r="V6" i="4"/>
  <c r="W6" i="4"/>
  <c r="F8" i="34" l="1"/>
  <c r="E8" i="34"/>
  <c r="F8" i="8"/>
  <c r="E8" i="8"/>
  <c r="L8" i="2"/>
  <c r="K8" i="2"/>
  <c r="H8" i="2"/>
  <c r="X6" i="4"/>
  <c r="Y6" i="4"/>
  <c r="Z6" i="4"/>
  <c r="O6" i="3"/>
  <c r="N6" i="3"/>
  <c r="E7" i="34"/>
  <c r="F7" i="34" s="1"/>
  <c r="F7" i="8"/>
  <c r="E7" i="8"/>
  <c r="L7" i="2"/>
  <c r="K7" i="2"/>
  <c r="H7" i="2"/>
  <c r="F6" i="8"/>
  <c r="E6" i="8"/>
  <c r="K6" i="2"/>
  <c r="H6" i="2" l="1"/>
  <c r="L6" i="2"/>
</calcChain>
</file>

<file path=xl/sharedStrings.xml><?xml version="1.0" encoding="utf-8"?>
<sst xmlns="http://schemas.openxmlformats.org/spreadsheetml/2006/main" count="637" uniqueCount="226">
  <si>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</si>
  <si>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</si>
  <si>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</si>
  <si>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</si>
  <si>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</si>
  <si>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</si>
  <si>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</si>
  <si>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</si>
  <si>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</si>
  <si>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</si>
  <si>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</si>
  <si>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</si>
  <si>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</si>
  <si>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Trabajadores</t>
  </si>
  <si>
    <t>Femenino</t>
  </si>
  <si>
    <t>Masculino</t>
  </si>
  <si>
    <t>Distribución de los trabajadores por Rango Salarial</t>
  </si>
  <si>
    <t>De 10 mil a 15 mil</t>
  </si>
  <si>
    <t>De 15 mil a 30 mil</t>
  </si>
  <si>
    <t>De 30 mil a 50 mil</t>
  </si>
  <si>
    <t>Provincia</t>
  </si>
  <si>
    <t>DISTRITO NACIONAL</t>
  </si>
  <si>
    <t>SANTO DOMINGO</t>
  </si>
  <si>
    <t>SANTIAGO DE LOS CABALLEROS</t>
  </si>
  <si>
    <t>ALTAGRACIA</t>
  </si>
  <si>
    <t>SAN CRISTOBAL</t>
  </si>
  <si>
    <t>LA ROMANA</t>
  </si>
  <si>
    <t>LA VEGA</t>
  </si>
  <si>
    <t>SAN PEDRO DE MACORIS</t>
  </si>
  <si>
    <t>PUERTO PLATA</t>
  </si>
  <si>
    <t>DUARTE</t>
  </si>
  <si>
    <t>MONSENOR NOUEL</t>
  </si>
  <si>
    <t>ESPAILLAT</t>
  </si>
  <si>
    <t>VALVERDE</t>
  </si>
  <si>
    <t>PERAVIA</t>
  </si>
  <si>
    <t>BARAHONA</t>
  </si>
  <si>
    <t>SANCHEZ RAMIREZ</t>
  </si>
  <si>
    <t>AZUA</t>
  </si>
  <si>
    <t>SAMANA</t>
  </si>
  <si>
    <t>HERMANAS MIRABAL</t>
  </si>
  <si>
    <t>MARIA TRINIDAD SANCHEZ</t>
  </si>
  <si>
    <t>MONTECRISTI</t>
  </si>
  <si>
    <t>SAN JUAN DE LA MAGUANA</t>
  </si>
  <si>
    <t>HATO MAYOR</t>
  </si>
  <si>
    <t>SANTIAGO RODRIGUEZ</t>
  </si>
  <si>
    <t>DAJABON</t>
  </si>
  <si>
    <t>MONTE PLATA</t>
  </si>
  <si>
    <t>EL SEYBO</t>
  </si>
  <si>
    <t>ELIAS PINA</t>
  </si>
  <si>
    <t>BAHORUCO</t>
  </si>
  <si>
    <t>SAN JOSE DE OCOA</t>
  </si>
  <si>
    <t>PEDERNALES</t>
  </si>
  <si>
    <t>INDEPENDENCIA</t>
  </si>
  <si>
    <t>Total</t>
  </si>
  <si>
    <t>Cantidad y distribución de Empleos por sector económico</t>
  </si>
  <si>
    <t>Servicios</t>
  </si>
  <si>
    <t>Administración Pública</t>
  </si>
  <si>
    <t>Alquiler de Viviendas</t>
  </si>
  <si>
    <t>Comercio</t>
  </si>
  <si>
    <t>Comunicaciones</t>
  </si>
  <si>
    <t>Electricidad, Gas y Agua</t>
  </si>
  <si>
    <t>Hoteles, Bares y Restaurantes</t>
  </si>
  <si>
    <t>Intermediación Financiera, Seguros y Otras</t>
  </si>
  <si>
    <t>Otros Servicios</t>
  </si>
  <si>
    <t>Servicios de Enseñanza</t>
  </si>
  <si>
    <t>Servicios de Salud</t>
  </si>
  <si>
    <t>Transporte y Almacenamiento</t>
  </si>
  <si>
    <t>Industrias</t>
  </si>
  <si>
    <t>Construcción</t>
  </si>
  <si>
    <t>Explotación de Minas y Canteras</t>
  </si>
  <si>
    <t>Manufactura</t>
  </si>
  <si>
    <t>Agropecuaria</t>
  </si>
  <si>
    <t>Cultivo de Cereales</t>
  </si>
  <si>
    <t>Cultivos Tradicionales</t>
  </si>
  <si>
    <t>Ganadería, Silvicultura y Pesca</t>
  </si>
  <si>
    <t>Servicios Agropecuarios</t>
  </si>
  <si>
    <t>Evolución Mensual de los empleadores registrados en el SDSS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</si>
  <si>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</si>
  <si>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</si>
  <si>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</si>
  <si>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</si>
  <si>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</si>
  <si>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</si>
  <si>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</si>
  <si>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</si>
  <si>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</si>
  <si>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</si>
  <si>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</si>
  <si>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Evolución Mensual de los Trabajadores registrados en el SDSS</t>
  </si>
  <si>
    <t>Masa Salarial (RD$)</t>
  </si>
  <si>
    <t>Salario Promedio (RD$)</t>
  </si>
  <si>
    <t>De 5 mil a 10 mil</t>
  </si>
  <si>
    <t>Cantidad Empleos</t>
  </si>
  <si>
    <t>Absoluta</t>
  </si>
  <si>
    <t>%</t>
  </si>
  <si>
    <t>Salario promedio</t>
  </si>
  <si>
    <t>Cantidad de trabajadores</t>
  </si>
  <si>
    <t>18-30 años</t>
  </si>
  <si>
    <t>31-55 años</t>
  </si>
  <si>
    <t>Mayor de 55 años</t>
  </si>
  <si>
    <t>Rango Salarial (RD$)</t>
  </si>
  <si>
    <t>Cantidad trabajadores</t>
  </si>
  <si>
    <t>Cantidad y masa salarial de trabajadores activos en el SDSS por rango de edad</t>
  </si>
  <si>
    <t>Cantidad, masa salarial y  Salario Promedio de trabajadores activos en el SDSS por sexo</t>
  </si>
  <si>
    <t xml:space="preserve">Cantidad de trabajadores activos en el SDSS </t>
  </si>
  <si>
    <t>Grande</t>
  </si>
  <si>
    <t>Tabla 11</t>
  </si>
  <si>
    <t>Tabla 12</t>
  </si>
  <si>
    <t>Año 2020-2021</t>
  </si>
  <si>
    <t>Menos de 5 mil pesos</t>
  </si>
  <si>
    <t>Salario promedio (RD$)</t>
  </si>
  <si>
    <t xml:space="preserve">Sector económico </t>
  </si>
  <si>
    <t>Cantidad de Empleadores</t>
  </si>
  <si>
    <t>Variación Interanual</t>
  </si>
  <si>
    <t>Distribución de Empleadores</t>
  </si>
  <si>
    <t>Recaudaciones en RD$</t>
  </si>
  <si>
    <t>Porcentual</t>
  </si>
  <si>
    <t>Monto Recaudado (RD$)</t>
  </si>
  <si>
    <t>Cantidad de Facturas</t>
  </si>
  <si>
    <t>Cantidad Empresas</t>
  </si>
  <si>
    <t>Entidad</t>
  </si>
  <si>
    <t>BANCO POPULAR</t>
  </si>
  <si>
    <t>BANCO BHD</t>
  </si>
  <si>
    <t>SCOTIABANK</t>
  </si>
  <si>
    <t>BANCO SANTA CRUZ</t>
  </si>
  <si>
    <t>CITI</t>
  </si>
  <si>
    <t>BANCO BDI</t>
  </si>
  <si>
    <t>BANCO LOPEZ DE HARO</t>
  </si>
  <si>
    <t>BANCO MULTIPLE VIMENCA, S. A.</t>
  </si>
  <si>
    <t>BANESCO BANCO MULTIPLE, S. A.</t>
  </si>
  <si>
    <t>BANCO PROMERICA</t>
  </si>
  <si>
    <t>ASOC. CIBAO DE AHORROS Y PRESTAMOS</t>
  </si>
  <si>
    <t>SFS</t>
  </si>
  <si>
    <t>SVDS</t>
  </si>
  <si>
    <t>SRL</t>
  </si>
  <si>
    <t>BANCO MULTIPLE CARIBE INTERNACIONAL,S.A.</t>
  </si>
  <si>
    <t>Cantidad de trabajadores activos en el SDSS  por rango salarial y rango de edad</t>
  </si>
  <si>
    <t>Cantidad de empleadores en el SDSS por provincia</t>
  </si>
  <si>
    <t xml:space="preserve">Cantidad de empleadores activos en el SDSS por tamaño de empresa 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</si>
  <si>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</si>
  <si>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</si>
  <si>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</si>
  <si>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</si>
  <si>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</si>
  <si>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</si>
  <si>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</si>
  <si>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</si>
  <si>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aporte</t>
  </si>
  <si>
    <t>Ingresos recaudados por la TSS por rubro</t>
  </si>
  <si>
    <t>Empleador</t>
  </si>
  <si>
    <t>Empleado</t>
  </si>
  <si>
    <t>Más de 50 mil</t>
  </si>
  <si>
    <t>Cantidad de trabajadores por Rango Salarial</t>
  </si>
  <si>
    <t xml:space="preserve">Menos de 5 mil </t>
  </si>
  <si>
    <t>Micro</t>
  </si>
  <si>
    <t>Mediano</t>
  </si>
  <si>
    <t xml:space="preserve">Pequeño </t>
  </si>
  <si>
    <t>Pequeño</t>
  </si>
  <si>
    <t xml:space="preserve">Distribución </t>
  </si>
  <si>
    <t>Cantidad de Trabajadores</t>
  </si>
  <si>
    <t>Distribución %</t>
  </si>
  <si>
    <t>Cantidad de Empleos</t>
  </si>
  <si>
    <t>Distribución % Empleos</t>
  </si>
  <si>
    <t>Cantidad Empleadores por tamaño de empleador</t>
  </si>
  <si>
    <t>Distribución Empleadores por tamaño de empleador</t>
  </si>
  <si>
    <t>Departamento de Gestión de Explotación de Datos</t>
  </si>
  <si>
    <t>Dirección de Tecnología de la Información y Comunicación</t>
  </si>
  <si>
    <t>`</t>
  </si>
  <si>
    <t>Otros Rubros</t>
  </si>
  <si>
    <t>*Otros rubros= Aportes voluntario y aporte per cápita adicional</t>
  </si>
  <si>
    <t>Sector económico</t>
  </si>
  <si>
    <t xml:space="preserve">SFS  </t>
  </si>
  <si>
    <t xml:space="preserve">SVDS  </t>
  </si>
  <si>
    <t xml:space="preserve">SRL  </t>
  </si>
  <si>
    <t>No identificado</t>
  </si>
  <si>
    <t xml:space="preserve">Total  </t>
  </si>
  <si>
    <t>Tabla 18</t>
  </si>
  <si>
    <t>Tabla 19</t>
  </si>
  <si>
    <t xml:space="preserve">Empleador  </t>
  </si>
  <si>
    <t xml:space="preserve">Empleado  </t>
  </si>
  <si>
    <t xml:space="preserve">Otros Rubros  </t>
  </si>
  <si>
    <t>Tabla 20</t>
  </si>
  <si>
    <t>Rango salarial</t>
  </si>
  <si>
    <t>Privado</t>
  </si>
  <si>
    <t>Cantidad de empleos activos en el SDSS por tipo de empresa y rango salarial</t>
  </si>
  <si>
    <t>Tabla 21</t>
  </si>
  <si>
    <t>Cantidad de empleos activos en el SDSS por sector económico y rango salarial</t>
  </si>
  <si>
    <t>por tamaño de empleador</t>
  </si>
  <si>
    <t>Cantidad de trabajadores activos en el SDSS por tamaño de empleador</t>
  </si>
  <si>
    <t>Cantidad y Masa salarial de trabajadores activos en el SDSS por provincia</t>
  </si>
  <si>
    <t>Cantidad de empleos</t>
  </si>
  <si>
    <t>Cantidad empleos</t>
  </si>
  <si>
    <t>Público</t>
  </si>
  <si>
    <t>Mora</t>
  </si>
  <si>
    <t>Índice</t>
  </si>
  <si>
    <t>Cantidad de empleadores activos en el SDSS por  sector económico</t>
  </si>
  <si>
    <t>Cantidad de empleadores activos en el SDSS por sector económico</t>
  </si>
  <si>
    <t>1. Menos de 5 mil pesos</t>
  </si>
  <si>
    <t>2. De 5 mil a 10 mil</t>
  </si>
  <si>
    <t>3. De 10 mil a 15 mil</t>
  </si>
  <si>
    <t>4. De 15 mil a 30 mil</t>
  </si>
  <si>
    <t xml:space="preserve">Total </t>
  </si>
  <si>
    <t>5. De 30 mil a 50 mil</t>
  </si>
  <si>
    <t>Privada</t>
  </si>
  <si>
    <t>Pública</t>
  </si>
  <si>
    <t>BANRESERVAS</t>
  </si>
  <si>
    <t>Tabla 22</t>
  </si>
  <si>
    <t>Cantidad de empleadores activos en el SDSS por tipo de empresa</t>
  </si>
  <si>
    <t>Cantidad de empleos por rango de edad</t>
  </si>
  <si>
    <t>Cantidad de empleos por Rango Salarial</t>
  </si>
  <si>
    <t>Cantidad de empleos por tamaño de empleador</t>
  </si>
  <si>
    <t>Cantidad Trabajadores por tamaño de empleador</t>
  </si>
  <si>
    <t>Menor de 18 años</t>
  </si>
  <si>
    <t>*Los ingresos recaudados incluyen la mora generada dentro de cada rubro.</t>
  </si>
  <si>
    <t xml:space="preserve">No identificado  </t>
  </si>
  <si>
    <t>Abril 2021</t>
  </si>
  <si>
    <t>Variación Interanual Cantidad de empleos</t>
  </si>
  <si>
    <t>Cantidad, masa salarial y  Salario Promedio de los trabajadores activos en el SDSS por sexo</t>
  </si>
  <si>
    <t>Cantidad y masa salarial de los trabajadores activos en el SDSS por rango de edad</t>
  </si>
  <si>
    <t>Cantidad de empleadores activos en el SDSS por tamaño de empleador</t>
  </si>
  <si>
    <t>6. Más de 50 mil</t>
  </si>
  <si>
    <t xml:space="preserve">1. Menos de 5 mil </t>
  </si>
  <si>
    <t>Monto Recaudado</t>
  </si>
  <si>
    <t>Valores en RD$</t>
  </si>
  <si>
    <t>Cantidad de empleadores</t>
  </si>
  <si>
    <t>1) Los empleadores con sucursales u oficinas a nivel nacional figuran solo en la provincia donde se encuentra su casa matriz.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</si>
</sst>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9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2"/>
    <xf numFmtId="0" fontId="9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 applyBorder="1" applyAlignment="1"/>
    <xf numFmtId="0" fontId="6" fillId="0" borderId="0" xfId="0" applyFont="1" applyBorder="1"/>
    <xf numFmtId="164" fontId="6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3" fontId="4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Border="1" applyAlignment="1">
      <alignment vertical="center"/>
    </xf>
    <xf numFmtId="0" fontId="0" fillId="0" borderId="0" xfId="0"/>
    <xf numFmtId="167" fontId="6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right" vertical="center"/>
    </xf>
    <xf numFmtId="166" fontId="14" fillId="0" borderId="2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66" fontId="15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166" fontId="14" fillId="0" borderId="2" xfId="0" applyNumberFormat="1" applyFont="1" applyBorder="1" applyAlignment="1">
      <alignment vertical="center"/>
    </xf>
    <xf numFmtId="10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166" fontId="15" fillId="0" borderId="2" xfId="0" applyNumberFormat="1" applyFont="1" applyBorder="1" applyAlignment="1">
      <alignment vertical="center"/>
    </xf>
    <xf numFmtId="10" fontId="15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10" fontId="15" fillId="3" borderId="2" xfId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indent="1"/>
    </xf>
    <xf numFmtId="10" fontId="14" fillId="0" borderId="2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0" fontId="15" fillId="0" borderId="2" xfId="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left"/>
    </xf>
    <xf numFmtId="164" fontId="16" fillId="8" borderId="2" xfId="0" applyNumberFormat="1" applyFont="1" applyFill="1" applyBorder="1"/>
    <xf numFmtId="0" fontId="17" fillId="0" borderId="2" xfId="0" applyFont="1" applyBorder="1" applyAlignment="1">
      <alignment horizontal="left" indent="1"/>
    </xf>
    <xf numFmtId="164" fontId="17" fillId="0" borderId="2" xfId="0" applyNumberFormat="1" applyFont="1" applyBorder="1"/>
    <xf numFmtId="164" fontId="16" fillId="0" borderId="2" xfId="3" applyNumberFormat="1" applyFont="1" applyBorder="1"/>
    <xf numFmtId="165" fontId="17" fillId="0" borderId="2" xfId="0" applyNumberFormat="1" applyFont="1" applyBorder="1"/>
    <xf numFmtId="165" fontId="16" fillId="0" borderId="2" xfId="0" applyNumberFormat="1" applyFont="1" applyBorder="1"/>
    <xf numFmtId="0" fontId="17" fillId="0" borderId="2" xfId="0" applyFont="1" applyBorder="1"/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165" fontId="14" fillId="0" borderId="2" xfId="3" applyNumberFormat="1" applyFont="1" applyBorder="1" applyAlignment="1">
      <alignment vertical="center"/>
    </xf>
    <xf numFmtId="166" fontId="17" fillId="0" borderId="2" xfId="0" applyNumberFormat="1" applyFont="1" applyBorder="1"/>
    <xf numFmtId="3" fontId="17" fillId="0" borderId="2" xfId="0" applyNumberFormat="1" applyFont="1" applyBorder="1"/>
    <xf numFmtId="0" fontId="14" fillId="0" borderId="2" xfId="0" applyFont="1" applyBorder="1" applyAlignment="1">
      <alignment horizontal="right" vertical="center"/>
    </xf>
    <xf numFmtId="0" fontId="16" fillId="7" borderId="2" xfId="0" applyFont="1" applyFill="1" applyBorder="1" applyAlignment="1">
      <alignment horizontal="left"/>
    </xf>
    <xf numFmtId="165" fontId="16" fillId="7" borderId="2" xfId="0" applyNumberFormat="1" applyFont="1" applyFill="1" applyBorder="1"/>
    <xf numFmtId="0" fontId="16" fillId="0" borderId="2" xfId="0" applyFont="1" applyFill="1" applyBorder="1" applyAlignment="1">
      <alignment horizontal="left"/>
    </xf>
    <xf numFmtId="165" fontId="16" fillId="0" borderId="2" xfId="0" applyNumberFormat="1" applyFont="1" applyFill="1" applyBorder="1"/>
    <xf numFmtId="0" fontId="18" fillId="7" borderId="2" xfId="0" applyFont="1" applyFill="1" applyBorder="1" applyAlignment="1">
      <alignment horizontal="left"/>
    </xf>
    <xf numFmtId="165" fontId="18" fillId="7" borderId="2" xfId="0" applyNumberFormat="1" applyFont="1" applyFill="1" applyBorder="1"/>
    <xf numFmtId="0" fontId="19" fillId="0" borderId="2" xfId="0" applyFont="1" applyBorder="1" applyAlignment="1">
      <alignment horizontal="left" indent="1"/>
    </xf>
    <xf numFmtId="165" fontId="19" fillId="0" borderId="2" xfId="0" applyNumberFormat="1" applyFont="1" applyBorder="1"/>
    <xf numFmtId="0" fontId="18" fillId="0" borderId="2" xfId="0" applyFont="1" applyFill="1" applyBorder="1" applyAlignment="1">
      <alignment horizontal="left"/>
    </xf>
    <xf numFmtId="165" fontId="18" fillId="0" borderId="2" xfId="0" applyNumberFormat="1" applyFont="1" applyFill="1" applyBorder="1"/>
    <xf numFmtId="165" fontId="15" fillId="0" borderId="2" xfId="0" applyNumberFormat="1" applyFont="1" applyBorder="1" applyAlignment="1">
      <alignment vertical="center"/>
    </xf>
    <xf numFmtId="0" fontId="17" fillId="0" borderId="0" xfId="0" applyFont="1"/>
    <xf numFmtId="0" fontId="3" fillId="0" borderId="0" xfId="0" applyFont="1" applyBorder="1" applyAlignme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6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10" fontId="17" fillId="0" borderId="2" xfId="1" applyNumberFormat="1" applyFont="1" applyBorder="1" applyAlignment="1">
      <alignment horizontal="right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right" vertical="center"/>
    </xf>
    <xf numFmtId="166" fontId="22" fillId="0" borderId="2" xfId="0" applyNumberFormat="1" applyFont="1" applyBorder="1" applyAlignment="1">
      <alignment horizontal="right" vertical="center"/>
    </xf>
    <xf numFmtId="3" fontId="22" fillId="0" borderId="2" xfId="0" applyNumberFormat="1" applyFont="1" applyBorder="1" applyAlignment="1">
      <alignment horizontal="center" vertical="center"/>
    </xf>
    <xf numFmtId="166" fontId="22" fillId="0" borderId="2" xfId="0" applyNumberFormat="1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165" fontId="22" fillId="0" borderId="2" xfId="3" applyNumberFormat="1" applyFont="1" applyBorder="1" applyAlignment="1">
      <alignment horizontal="center" vertical="center"/>
    </xf>
    <xf numFmtId="10" fontId="22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164" fontId="19" fillId="0" borderId="2" xfId="0" applyNumberFormat="1" applyFont="1" applyBorder="1"/>
    <xf numFmtId="0" fontId="18" fillId="0" borderId="2" xfId="0" applyFont="1" applyBorder="1" applyAlignment="1">
      <alignment horizontal="left"/>
    </xf>
    <xf numFmtId="164" fontId="18" fillId="0" borderId="2" xfId="0" applyNumberFormat="1" applyFont="1" applyBorder="1"/>
    <xf numFmtId="165" fontId="18" fillId="0" borderId="2" xfId="0" applyNumberFormat="1" applyFont="1" applyBorder="1"/>
    <xf numFmtId="0" fontId="19" fillId="0" borderId="0" xfId="0" applyFont="1"/>
    <xf numFmtId="0" fontId="13" fillId="4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164" fontId="17" fillId="0" borderId="2" xfId="0" applyNumberFormat="1" applyFont="1" applyBorder="1" applyAlignment="1">
      <alignment horizontal="right"/>
    </xf>
    <xf numFmtId="164" fontId="17" fillId="0" borderId="2" xfId="3" applyNumberFormat="1" applyFont="1" applyBorder="1" applyAlignment="1">
      <alignment horizontal="right"/>
    </xf>
    <xf numFmtId="165" fontId="17" fillId="0" borderId="2" xfId="0" applyNumberFormat="1" applyFont="1" applyBorder="1" applyAlignment="1">
      <alignment horizontal="right"/>
    </xf>
    <xf numFmtId="9" fontId="17" fillId="0" borderId="2" xfId="1" applyFont="1" applyBorder="1" applyAlignment="1">
      <alignment horizontal="right"/>
    </xf>
    <xf numFmtId="10" fontId="14" fillId="0" borderId="2" xfId="1" applyNumberFormat="1" applyFont="1" applyBorder="1" applyAlignment="1">
      <alignment horizontal="right" vertical="center"/>
    </xf>
    <xf numFmtId="165" fontId="6" fillId="0" borderId="0" xfId="3" applyNumberFormat="1" applyFont="1"/>
    <xf numFmtId="0" fontId="14" fillId="0" borderId="2" xfId="0" applyFont="1" applyBorder="1" applyAlignment="1">
      <alignment horizontal="left" vertical="center"/>
    </xf>
    <xf numFmtId="49" fontId="20" fillId="2" borderId="2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/>
    </xf>
    <xf numFmtId="49" fontId="20" fillId="2" borderId="2" xfId="0" applyNumberFormat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right" vertical="center"/>
    </xf>
    <xf numFmtId="49" fontId="20" fillId="5" borderId="2" xfId="0" applyNumberFormat="1" applyFont="1" applyFill="1" applyBorder="1" applyAlignment="1">
      <alignment horizontal="right" vertical="center" wrapText="1"/>
    </xf>
    <xf numFmtId="0" fontId="20" fillId="5" borderId="2" xfId="0" applyFont="1" applyFill="1" applyBorder="1" applyAlignment="1">
      <alignment horizontal="right" vertical="center" wrapText="1"/>
    </xf>
    <xf numFmtId="0" fontId="21" fillId="6" borderId="2" xfId="0" applyFont="1" applyFill="1" applyBorder="1" applyAlignment="1">
      <alignment horizontal="right" vertical="center"/>
    </xf>
    <xf numFmtId="165" fontId="19" fillId="0" borderId="2" xfId="3" applyNumberFormat="1" applyFont="1" applyBorder="1" applyAlignment="1">
      <alignment horizontal="right" vertical="center"/>
    </xf>
    <xf numFmtId="10" fontId="19" fillId="0" borderId="2" xfId="1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/>
    </xf>
    <xf numFmtId="165" fontId="13" fillId="2" borderId="2" xfId="0" applyNumberFormat="1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164" fontId="6" fillId="0" borderId="2" xfId="3" applyNumberFormat="1" applyFont="1" applyBorder="1" applyAlignment="1">
      <alignment horizontal="right"/>
    </xf>
    <xf numFmtId="0" fontId="12" fillId="5" borderId="2" xfId="0" applyFont="1" applyFill="1" applyBorder="1" applyAlignment="1">
      <alignment horizontal="right" vertical="center"/>
    </xf>
    <xf numFmtId="3" fontId="15" fillId="3" borderId="2" xfId="0" applyNumberFormat="1" applyFont="1" applyFill="1" applyBorder="1" applyAlignment="1">
      <alignment horizontal="right" vertical="center"/>
    </xf>
    <xf numFmtId="10" fontId="15" fillId="3" borderId="2" xfId="0" applyNumberFormat="1" applyFont="1" applyFill="1" applyBorder="1" applyAlignment="1">
      <alignment horizontal="right" vertical="center"/>
    </xf>
    <xf numFmtId="10" fontId="14" fillId="0" borderId="2" xfId="0" applyNumberFormat="1" applyFont="1" applyBorder="1" applyAlignment="1">
      <alignment horizontal="right" vertical="center"/>
    </xf>
    <xf numFmtId="0" fontId="15" fillId="3" borderId="2" xfId="0" applyFont="1" applyFill="1" applyBorder="1" applyAlignment="1">
      <alignment horizontal="right" vertical="center"/>
    </xf>
    <xf numFmtId="9" fontId="15" fillId="0" borderId="2" xfId="0" applyNumberFormat="1" applyFont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10" fontId="14" fillId="0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horizontal="right"/>
    </xf>
    <xf numFmtId="164" fontId="16" fillId="0" borderId="2" xfId="3" applyNumberFormat="1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3" fontId="19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43" fontId="6" fillId="0" borderId="0" xfId="3" applyFont="1"/>
    <xf numFmtId="165" fontId="17" fillId="0" borderId="2" xfId="0" applyNumberFormat="1" applyFont="1" applyBorder="1" applyAlignment="1">
      <alignment horizontal="right"/>
    </xf>
    <xf numFmtId="10" fontId="6" fillId="0" borderId="2" xfId="1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B8AA"/>
      <color rgb="FF016B63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876299</xdr:colOff>
      <xdr:row>0</xdr:row>
      <xdr:rowOff>161925</xdr:rowOff>
    </xdr:from>
    <xdr:to>
      <xdr:col>2</xdr:col>
      <xdr:colOff>1971674</xdr:colOff>
      <xdr:row>5</xdr:row>
      <xdr:rowOff>171836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B6064-1001-496A-99AC-3A9A59F193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25" t="11236" r="4377" b="7435"/>
        <a:stretch/>
      </xdr:blipFill>
      <xdr:spPr>
        <a:xfrm>
          <a:off x="2095499" y="161925"/>
          <a:ext cx="1095375" cy="962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dimension ref="B7:H35"/>
  <sheetViews>
    <sheetView showGridLines="0" tabSelected="1" workbookViewId="0">
      <selection activeCell="C12" sqref="C12:D12"/>
    </sheetView>
  </sheetViews>
  <sheetFormatPr defaultRowHeight="15" x14ac:dyDescent="0.25"/>
  <cols>
    <col min="3" max="3" width="80.42578125" bestFit="1" customWidth="1"/>
  </cols>
  <sheetData>
    <row r="7" spans="2:8" x14ac:dyDescent="0.25">
      <c r="C7" t="s">
        <v>165</v>
      </c>
    </row>
    <row r="8" spans="2:8" x14ac:dyDescent="0.25">
      <c r="C8" s="16" t="s">
        <v>166</v>
      </c>
    </row>
    <row r="12" spans="2:8" ht="18.75" x14ac:dyDescent="0.3">
      <c r="C12" s="150" t="s">
        <v>194</v>
      </c>
      <c r="D12" s="150"/>
    </row>
    <row r="14" spans="2:8" x14ac:dyDescent="0.25">
      <c r="B14" s="6">
        <v>1</v>
      </c>
      <c r="C14" s="2" t="s">
        <v>88</v>
      </c>
    </row>
    <row r="15" spans="2:8" x14ac:dyDescent="0.25">
      <c r="B15" s="5">
        <v>2</v>
      </c>
      <c r="C15" s="2" t="s">
        <v>103</v>
      </c>
      <c r="D15" s="2"/>
      <c r="E15" s="2"/>
    </row>
    <row r="16" spans="2:8" x14ac:dyDescent="0.25">
      <c r="B16" s="5">
        <v>3</v>
      </c>
      <c r="C16" s="2" t="s">
        <v>102</v>
      </c>
      <c r="D16" s="2"/>
      <c r="E16" s="2"/>
      <c r="F16" s="2"/>
      <c r="G16" s="2"/>
      <c r="H16" s="2"/>
    </row>
    <row r="17" spans="2:8" x14ac:dyDescent="0.25">
      <c r="B17" s="5">
        <v>4</v>
      </c>
      <c r="C17" s="3" t="s">
        <v>136</v>
      </c>
      <c r="D17" s="2"/>
      <c r="E17" s="2"/>
      <c r="F17" s="2"/>
      <c r="G17" s="2"/>
      <c r="H17" s="2"/>
    </row>
    <row r="18" spans="2:8" x14ac:dyDescent="0.25">
      <c r="B18" s="5">
        <v>5</v>
      </c>
      <c r="C18" s="3" t="s">
        <v>16</v>
      </c>
      <c r="D18" s="3"/>
      <c r="E18" s="3"/>
      <c r="F18" s="3"/>
      <c r="G18" s="3"/>
      <c r="H18" s="3"/>
    </row>
    <row r="19" spans="2:8" x14ac:dyDescent="0.25">
      <c r="B19" s="5">
        <v>6</v>
      </c>
      <c r="C19" s="3" t="s">
        <v>189</v>
      </c>
      <c r="D19" s="3"/>
      <c r="E19" s="3"/>
      <c r="F19" s="3"/>
      <c r="G19" s="3"/>
    </row>
    <row r="20" spans="2:8" x14ac:dyDescent="0.25">
      <c r="B20" s="5">
        <v>7</v>
      </c>
      <c r="C20" s="3" t="s">
        <v>188</v>
      </c>
      <c r="D20" s="3"/>
      <c r="E20" s="3"/>
      <c r="F20" s="3"/>
      <c r="G20" s="3"/>
    </row>
    <row r="21" spans="2:8" x14ac:dyDescent="0.25">
      <c r="B21" s="5">
        <v>8</v>
      </c>
      <c r="C21" s="4" t="s">
        <v>54</v>
      </c>
      <c r="D21" s="4"/>
      <c r="E21" s="4"/>
    </row>
    <row r="22" spans="2:8" x14ac:dyDescent="0.25">
      <c r="B22" s="5">
        <v>9</v>
      </c>
      <c r="C22" s="3" t="s">
        <v>186</v>
      </c>
      <c r="D22" s="3"/>
      <c r="E22" s="3"/>
    </row>
    <row r="23" spans="2:8" x14ac:dyDescent="0.25">
      <c r="B23" s="5">
        <v>10</v>
      </c>
      <c r="C23" s="3" t="s">
        <v>184</v>
      </c>
      <c r="D23" s="3"/>
      <c r="E23" s="3"/>
    </row>
    <row r="24" spans="2:8" x14ac:dyDescent="0.25">
      <c r="B24" s="5">
        <v>11</v>
      </c>
      <c r="C24" s="2" t="s">
        <v>76</v>
      </c>
      <c r="D24" s="2"/>
      <c r="E24" s="2"/>
      <c r="F24" s="2"/>
      <c r="G24" s="2"/>
    </row>
    <row r="25" spans="2:8" x14ac:dyDescent="0.25">
      <c r="B25" s="5">
        <v>12</v>
      </c>
      <c r="C25" s="2" t="s">
        <v>137</v>
      </c>
      <c r="D25" s="2"/>
      <c r="E25" s="2"/>
      <c r="F25" s="2"/>
      <c r="G25" s="2"/>
      <c r="H25" s="2"/>
    </row>
    <row r="26" spans="2:8" x14ac:dyDescent="0.25">
      <c r="B26" s="5">
        <v>13</v>
      </c>
      <c r="C26" s="2" t="s">
        <v>138</v>
      </c>
    </row>
    <row r="27" spans="2:8" x14ac:dyDescent="0.25">
      <c r="B27" s="5">
        <v>14</v>
      </c>
      <c r="C27" s="2" t="s">
        <v>195</v>
      </c>
    </row>
    <row r="28" spans="2:8" x14ac:dyDescent="0.25">
      <c r="B28" s="5">
        <v>15</v>
      </c>
      <c r="C28" s="2" t="s">
        <v>207</v>
      </c>
    </row>
    <row r="29" spans="2:8" x14ac:dyDescent="0.25">
      <c r="B29" s="5">
        <v>16</v>
      </c>
      <c r="C29" s="2" t="s">
        <v>144</v>
      </c>
    </row>
    <row r="30" spans="2:8" x14ac:dyDescent="0.25">
      <c r="B30" s="5">
        <v>17</v>
      </c>
      <c r="C30" s="2" t="s">
        <v>145</v>
      </c>
      <c r="D30" s="26"/>
      <c r="E30" s="26"/>
      <c r="F30" s="26"/>
      <c r="G30" s="26"/>
      <c r="H30" s="26"/>
    </row>
    <row r="31" spans="2:8" x14ac:dyDescent="0.25">
      <c r="B31" s="6">
        <v>18</v>
      </c>
      <c r="C31" s="2" t="s">
        <v>146</v>
      </c>
      <c r="D31" s="2"/>
      <c r="E31" s="2"/>
      <c r="F31" s="2"/>
      <c r="G31" s="2"/>
      <c r="H31" s="2"/>
    </row>
    <row r="32" spans="2:8" x14ac:dyDescent="0.25">
      <c r="B32" s="5">
        <v>19</v>
      </c>
      <c r="C32" s="2" t="s">
        <v>147</v>
      </c>
      <c r="D32" s="2"/>
      <c r="E32" s="2"/>
      <c r="F32" s="2"/>
      <c r="G32" s="2"/>
      <c r="H32" s="2"/>
    </row>
    <row r="33" spans="2:8" x14ac:dyDescent="0.25">
      <c r="B33" s="5">
        <v>20</v>
      </c>
      <c r="C33" s="2" t="s">
        <v>148</v>
      </c>
      <c r="D33" s="2"/>
      <c r="E33" s="2"/>
      <c r="F33" s="26"/>
      <c r="G33" s="26"/>
      <c r="H33" s="26"/>
    </row>
    <row r="34" spans="2:8" x14ac:dyDescent="0.25">
      <c r="B34" s="5">
        <v>21</v>
      </c>
      <c r="C34" s="29" t="s">
        <v>148</v>
      </c>
      <c r="D34" s="29"/>
      <c r="E34" s="29"/>
      <c r="F34" s="29"/>
      <c r="G34" s="29"/>
      <c r="H34" s="29"/>
    </row>
    <row r="35" spans="2:8" x14ac:dyDescent="0.25">
      <c r="B35" s="5">
        <v>22</v>
      </c>
      <c r="C35" s="3" t="s">
        <v>147</v>
      </c>
      <c r="D35" s="3"/>
      <c r="E35" s="3"/>
      <c r="F35" s="3"/>
      <c r="G35" s="3"/>
      <c r="H35" s="26"/>
    </row>
  </sheetData>
  <mergeCells count="1">
    <mergeCell ref="C12:D12"/>
  </mergeCells>
  <hyperlinks>
    <hyperlink ref="B14" location="'Tablas 1'!A1" display="'Tablas 1'!A1" xr:uid="{121A27AF-F321-45B2-ACFF-369DFC17C89C}"/>
    <hyperlink ref="B15" location="'2'!A1" display="'2'!A1" xr:uid="{1D8B8FA0-B4CF-41B0-9F41-6303D1C9D045}"/>
    <hyperlink ref="B16" location="'3'!A1" display="'3'!A1" xr:uid="{73857056-4044-44C4-9BF8-39C357D09C26}"/>
    <hyperlink ref="B17" location="'4'!A1" display="'4'!A1" xr:uid="{9FAB248E-E383-4FFA-9676-AE377A36D6F3}"/>
    <hyperlink ref="B18" location="'5'!A1" display="'5'!A1" xr:uid="{A625F0BF-40C3-4BAB-946B-3C4D30C490DE}"/>
    <hyperlink ref="B19" location="'6'!A1" display="'6'!A1" xr:uid="{227DBB29-C96B-4551-9E4E-8E600875C1F7}"/>
    <hyperlink ref="B20" location="'7'!A1" display="'7'!A1" xr:uid="{CFA02D64-2597-4FAD-958E-F8C143FA3850}"/>
    <hyperlink ref="B21" location="'8'!A1" display="'8'!A1" xr:uid="{DAED494F-9CDA-4AFC-BAE8-18CF1D6A8BB8}"/>
    <hyperlink ref="B22" location="'9'!A1" display="'9'!A1" xr:uid="{4416D514-256C-4A14-854A-C7E7F1074DF3}"/>
    <hyperlink ref="B23" location="'10'!A1" display="'10'!A1" xr:uid="{7D8FAD8F-AC7F-4157-9FDE-46AC23DEAE88}"/>
    <hyperlink ref="B24" location="'11'!A1" display="'11'!A1" xr:uid="{BB09761F-BCF6-48A2-AA38-35CA0EA8FDB2}"/>
    <hyperlink ref="B25" location="'12'!A1" display="'12'!A1" xr:uid="{932F0B69-C4B9-4D10-AF0C-4E04545C5FFF}"/>
    <hyperlink ref="B26" location="'13'!A1" display="'13'!A1" xr:uid="{86C7E3A2-0D90-432A-A68A-2ECAF107756A}"/>
    <hyperlink ref="B27" location="'14'!A1" display="'14'!A1" xr:uid="{A46A77C2-A109-430E-805D-0ADF0A9BFB3E}"/>
    <hyperlink ref="B28" location="'15'!A1" display="'15'!A1" xr:uid="{ABE2B966-93C2-4874-88BF-FA61040B067E}"/>
    <hyperlink ref="B29" location="'16'!A1" display="'16'!A1" xr:uid="{BCA6917C-6627-4B30-8A36-1F22601A3C2B}"/>
    <hyperlink ref="B30" location="'17'!A1" display="'17'!A1" xr:uid="{7721BAB4-DD9A-4D43-B7D8-6C446562CB2B}"/>
    <hyperlink ref="B31" location="'18'!A1" display="'18'!A1" xr:uid="{45BB79D0-ABBA-45CB-AE61-8DEA37947C0F}"/>
    <hyperlink ref="B33" location="'20'!A1" display="'20'!A1" xr:uid="{DBD321A5-41EC-45EB-8979-3913F6E41555}"/>
    <hyperlink ref="B34" location="'21'!A1" display="'21'!A1" xr:uid="{99B8E6C9-B565-42D5-A6F8-E0D2E796C7F8}"/>
    <hyperlink ref="B32" location="'19'!A1" display="'19'!A1" xr:uid="{F4173356-A98A-4B0E-982C-6D0AAE77C1E5}"/>
    <hyperlink ref="B35" location="'22'!A1" display="'22'!A1" xr:uid="{18650771-CD76-451C-97DC-F88624FA5552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29"/>
  <sheetViews>
    <sheetView showGridLines="0" topLeftCell="B1" workbookViewId="0">
      <selection activeCell="D38" sqref="D38"/>
    </sheetView>
  </sheetViews>
  <sheetFormatPr defaultRowHeight="12.75" x14ac:dyDescent="0.2"/>
  <cols>
    <col min="1" max="1" width="9.140625" style="1"/>
    <col min="2" max="2" width="36.5703125" style="1" bestFit="1" customWidth="1"/>
    <col min="3" max="3" width="16.42578125" style="1" bestFit="1" customWidth="1"/>
    <col min="4" max="4" width="13.28515625" style="1" bestFit="1" customWidth="1"/>
    <col min="5" max="7" width="14.140625" style="1" bestFit="1" customWidth="1"/>
    <col min="8" max="8" width="11" style="1" bestFit="1" customWidth="1"/>
    <col min="9" max="9" width="9" style="1" bestFit="1" customWidth="1"/>
    <col min="10" max="16384" width="9.140625" style="1"/>
  </cols>
  <sheetData>
    <row r="1" spans="2:9" x14ac:dyDescent="0.2">
      <c r="B1" s="175" t="s">
        <v>85</v>
      </c>
      <c r="C1" s="175"/>
      <c r="D1" s="175"/>
      <c r="E1" s="175"/>
      <c r="F1" s="175"/>
      <c r="G1" s="175"/>
      <c r="H1" s="175"/>
      <c r="I1" s="175"/>
    </row>
    <row r="2" spans="2:9" x14ac:dyDescent="0.2">
      <c r="B2" s="175" t="s">
        <v>186</v>
      </c>
      <c r="C2" s="175"/>
      <c r="D2" s="175"/>
      <c r="E2" s="175"/>
      <c r="F2" s="175"/>
      <c r="G2" s="175"/>
      <c r="H2" s="175"/>
      <c r="I2" s="175"/>
    </row>
    <row r="3" spans="2:9" x14ac:dyDescent="0.2">
      <c r="B3" s="183" t="s">
        <v>215</v>
      </c>
      <c r="C3" s="183"/>
      <c r="D3" s="183"/>
      <c r="E3" s="183"/>
      <c r="F3" s="183"/>
      <c r="G3" s="183"/>
      <c r="H3" s="183"/>
      <c r="I3" s="183"/>
    </row>
    <row r="4" spans="2:9" x14ac:dyDescent="0.2">
      <c r="B4" s="129" t="s">
        <v>170</v>
      </c>
      <c r="C4" s="55" t="s">
        <v>109</v>
      </c>
      <c r="D4" s="55" t="s">
        <v>91</v>
      </c>
      <c r="E4" s="55" t="s">
        <v>17</v>
      </c>
      <c r="F4" s="55" t="s">
        <v>18</v>
      </c>
      <c r="G4" s="55" t="s">
        <v>19</v>
      </c>
      <c r="H4" s="55" t="s">
        <v>151</v>
      </c>
      <c r="I4" s="55" t="s">
        <v>53</v>
      </c>
    </row>
    <row r="5" spans="2:9" x14ac:dyDescent="0.2">
      <c r="B5" s="56" t="s">
        <v>55</v>
      </c>
      <c r="C5" s="57">
        <v>81008</v>
      </c>
      <c r="D5" s="57">
        <v>285064</v>
      </c>
      <c r="E5" s="57">
        <v>468666</v>
      </c>
      <c r="F5" s="57">
        <v>497617</v>
      </c>
      <c r="G5" s="57">
        <v>175739</v>
      </c>
      <c r="H5" s="57">
        <v>212002</v>
      </c>
      <c r="I5" s="57">
        <v>1720096</v>
      </c>
    </row>
    <row r="6" spans="2:9" x14ac:dyDescent="0.2">
      <c r="B6" s="58" t="s">
        <v>56</v>
      </c>
      <c r="C6" s="59">
        <v>11093</v>
      </c>
      <c r="D6" s="59">
        <v>75047</v>
      </c>
      <c r="E6" s="59">
        <v>130315</v>
      </c>
      <c r="F6" s="59">
        <v>139739</v>
      </c>
      <c r="G6" s="59">
        <v>82811</v>
      </c>
      <c r="H6" s="59">
        <v>128276</v>
      </c>
      <c r="I6" s="59">
        <v>567281</v>
      </c>
    </row>
    <row r="7" spans="2:9" x14ac:dyDescent="0.2">
      <c r="B7" s="58" t="s">
        <v>57</v>
      </c>
      <c r="C7" s="59">
        <v>1396</v>
      </c>
      <c r="D7" s="59">
        <v>4917</v>
      </c>
      <c r="E7" s="59">
        <v>12209</v>
      </c>
      <c r="F7" s="59">
        <v>12377</v>
      </c>
      <c r="G7" s="59">
        <v>2638</v>
      </c>
      <c r="H7" s="59">
        <v>2103</v>
      </c>
      <c r="I7" s="59">
        <v>35640</v>
      </c>
    </row>
    <row r="8" spans="2:9" x14ac:dyDescent="0.2">
      <c r="B8" s="58" t="s">
        <v>58</v>
      </c>
      <c r="C8" s="59">
        <v>20477</v>
      </c>
      <c r="D8" s="59">
        <v>46123</v>
      </c>
      <c r="E8" s="59">
        <v>111908</v>
      </c>
      <c r="F8" s="59">
        <v>131135</v>
      </c>
      <c r="G8" s="59">
        <v>19792</v>
      </c>
      <c r="H8" s="59">
        <v>20124</v>
      </c>
      <c r="I8" s="59">
        <v>349559</v>
      </c>
    </row>
    <row r="9" spans="2:9" x14ac:dyDescent="0.2">
      <c r="B9" s="58" t="s">
        <v>59</v>
      </c>
      <c r="C9" s="59">
        <v>1564</v>
      </c>
      <c r="D9" s="59">
        <v>5149</v>
      </c>
      <c r="E9" s="59">
        <v>7118</v>
      </c>
      <c r="F9" s="59">
        <v>16479</v>
      </c>
      <c r="G9" s="59">
        <v>11017</v>
      </c>
      <c r="H9" s="59">
        <v>7306</v>
      </c>
      <c r="I9" s="59">
        <v>48633</v>
      </c>
    </row>
    <row r="10" spans="2:9" x14ac:dyDescent="0.2">
      <c r="B10" s="58" t="s">
        <v>60</v>
      </c>
      <c r="C10" s="59">
        <v>407</v>
      </c>
      <c r="D10" s="59">
        <v>2251</v>
      </c>
      <c r="E10" s="59">
        <v>3274</v>
      </c>
      <c r="F10" s="59">
        <v>8102</v>
      </c>
      <c r="G10" s="59">
        <v>4015</v>
      </c>
      <c r="H10" s="59">
        <v>3234</v>
      </c>
      <c r="I10" s="59">
        <v>21283</v>
      </c>
    </row>
    <row r="11" spans="2:9" x14ac:dyDescent="0.2">
      <c r="B11" s="58" t="s">
        <v>61</v>
      </c>
      <c r="C11" s="59">
        <v>7522</v>
      </c>
      <c r="D11" s="59">
        <v>52390</v>
      </c>
      <c r="E11" s="59">
        <v>43722</v>
      </c>
      <c r="F11" s="59">
        <v>15825</v>
      </c>
      <c r="G11" s="59">
        <v>3379</v>
      </c>
      <c r="H11" s="59">
        <v>3132</v>
      </c>
      <c r="I11" s="59">
        <v>125970</v>
      </c>
    </row>
    <row r="12" spans="2:9" x14ac:dyDescent="0.2">
      <c r="B12" s="58" t="s">
        <v>62</v>
      </c>
      <c r="C12" s="59">
        <v>1752</v>
      </c>
      <c r="D12" s="59">
        <v>6175</v>
      </c>
      <c r="E12" s="59">
        <v>10845</v>
      </c>
      <c r="F12" s="59">
        <v>31453</v>
      </c>
      <c r="G12" s="59">
        <v>15358</v>
      </c>
      <c r="H12" s="59">
        <v>19118</v>
      </c>
      <c r="I12" s="59">
        <v>84701</v>
      </c>
    </row>
    <row r="13" spans="2:9" x14ac:dyDescent="0.2">
      <c r="B13" s="58" t="s">
        <v>63</v>
      </c>
      <c r="C13" s="59">
        <v>27722</v>
      </c>
      <c r="D13" s="59">
        <v>67461</v>
      </c>
      <c r="E13" s="59">
        <v>108541</v>
      </c>
      <c r="F13" s="59">
        <v>68872</v>
      </c>
      <c r="G13" s="59">
        <v>18461</v>
      </c>
      <c r="H13" s="59">
        <v>15737</v>
      </c>
      <c r="I13" s="59">
        <v>306794</v>
      </c>
    </row>
    <row r="14" spans="2:9" x14ac:dyDescent="0.2">
      <c r="B14" s="58" t="s">
        <v>64</v>
      </c>
      <c r="C14" s="59">
        <v>4884</v>
      </c>
      <c r="D14" s="59">
        <v>10825</v>
      </c>
      <c r="E14" s="59">
        <v>9277</v>
      </c>
      <c r="F14" s="59">
        <v>16487</v>
      </c>
      <c r="G14" s="59">
        <v>6970</v>
      </c>
      <c r="H14" s="59">
        <v>6041</v>
      </c>
      <c r="I14" s="59">
        <v>54484</v>
      </c>
    </row>
    <row r="15" spans="2:9" x14ac:dyDescent="0.2">
      <c r="B15" s="58" t="s">
        <v>65</v>
      </c>
      <c r="C15" s="59">
        <v>1549</v>
      </c>
      <c r="D15" s="59">
        <v>6863</v>
      </c>
      <c r="E15" s="59">
        <v>13422</v>
      </c>
      <c r="F15" s="59">
        <v>35819</v>
      </c>
      <c r="G15" s="59">
        <v>6236</v>
      </c>
      <c r="H15" s="59">
        <v>3040</v>
      </c>
      <c r="I15" s="59">
        <v>66929</v>
      </c>
    </row>
    <row r="16" spans="2:9" x14ac:dyDescent="0.2">
      <c r="B16" s="58" t="s">
        <v>66</v>
      </c>
      <c r="C16" s="59">
        <v>2642</v>
      </c>
      <c r="D16" s="59">
        <v>7863</v>
      </c>
      <c r="E16" s="59">
        <v>18035</v>
      </c>
      <c r="F16" s="59">
        <v>21329</v>
      </c>
      <c r="G16" s="59">
        <v>5062</v>
      </c>
      <c r="H16" s="59">
        <v>3891</v>
      </c>
      <c r="I16" s="59">
        <v>58822</v>
      </c>
    </row>
    <row r="17" spans="2:9" x14ac:dyDescent="0.2">
      <c r="B17" s="56" t="s">
        <v>67</v>
      </c>
      <c r="C17" s="57">
        <v>19117</v>
      </c>
      <c r="D17" s="57">
        <v>40202</v>
      </c>
      <c r="E17" s="57">
        <v>104624</v>
      </c>
      <c r="F17" s="57">
        <v>133225</v>
      </c>
      <c r="G17" s="57">
        <v>31576</v>
      </c>
      <c r="H17" s="57">
        <v>27301</v>
      </c>
      <c r="I17" s="57">
        <v>356045</v>
      </c>
    </row>
    <row r="18" spans="2:9" x14ac:dyDescent="0.2">
      <c r="B18" s="58" t="s">
        <v>68</v>
      </c>
      <c r="C18" s="59">
        <v>5364</v>
      </c>
      <c r="D18" s="59">
        <v>9707</v>
      </c>
      <c r="E18" s="59">
        <v>18678</v>
      </c>
      <c r="F18" s="59">
        <v>21051</v>
      </c>
      <c r="G18" s="59">
        <v>5087</v>
      </c>
      <c r="H18" s="59">
        <v>3725</v>
      </c>
      <c r="I18" s="59">
        <v>63612</v>
      </c>
    </row>
    <row r="19" spans="2:9" x14ac:dyDescent="0.2">
      <c r="B19" s="58" t="s">
        <v>69</v>
      </c>
      <c r="C19" s="59">
        <v>198</v>
      </c>
      <c r="D19" s="59">
        <v>229</v>
      </c>
      <c r="E19" s="59">
        <v>443</v>
      </c>
      <c r="F19" s="59">
        <v>1610</v>
      </c>
      <c r="G19" s="59">
        <v>1407</v>
      </c>
      <c r="H19" s="59">
        <v>3249</v>
      </c>
      <c r="I19" s="59">
        <v>7136</v>
      </c>
    </row>
    <row r="20" spans="2:9" x14ac:dyDescent="0.2">
      <c r="B20" s="58" t="s">
        <v>70</v>
      </c>
      <c r="C20" s="59">
        <v>13555</v>
      </c>
      <c r="D20" s="59">
        <v>30266</v>
      </c>
      <c r="E20" s="59">
        <v>85503</v>
      </c>
      <c r="F20" s="59">
        <v>110564</v>
      </c>
      <c r="G20" s="59">
        <v>25082</v>
      </c>
      <c r="H20" s="59">
        <v>20327</v>
      </c>
      <c r="I20" s="59">
        <v>285297</v>
      </c>
    </row>
    <row r="21" spans="2:9" x14ac:dyDescent="0.2">
      <c r="B21" s="56" t="s">
        <v>71</v>
      </c>
      <c r="C21" s="57">
        <v>4115</v>
      </c>
      <c r="D21" s="57">
        <v>11043</v>
      </c>
      <c r="E21" s="57">
        <v>14887</v>
      </c>
      <c r="F21" s="57">
        <v>15343</v>
      </c>
      <c r="G21" s="57">
        <v>2007</v>
      </c>
      <c r="H21" s="57">
        <v>1224</v>
      </c>
      <c r="I21" s="57">
        <v>48619</v>
      </c>
    </row>
    <row r="22" spans="2:9" x14ac:dyDescent="0.2">
      <c r="B22" s="58" t="s">
        <v>72</v>
      </c>
      <c r="C22" s="59">
        <v>428</v>
      </c>
      <c r="D22" s="59">
        <v>517</v>
      </c>
      <c r="E22" s="59">
        <v>852</v>
      </c>
      <c r="F22" s="59">
        <v>866</v>
      </c>
      <c r="G22" s="59">
        <v>214</v>
      </c>
      <c r="H22" s="59">
        <v>111</v>
      </c>
      <c r="I22" s="59">
        <v>2988</v>
      </c>
    </row>
    <row r="23" spans="2:9" x14ac:dyDescent="0.2">
      <c r="B23" s="58" t="s">
        <v>73</v>
      </c>
      <c r="C23" s="59">
        <v>2795</v>
      </c>
      <c r="D23" s="59">
        <v>6889</v>
      </c>
      <c r="E23" s="59">
        <v>8344</v>
      </c>
      <c r="F23" s="59">
        <v>5326</v>
      </c>
      <c r="G23" s="59">
        <v>860</v>
      </c>
      <c r="H23" s="59">
        <v>494</v>
      </c>
      <c r="I23" s="59">
        <v>24708</v>
      </c>
    </row>
    <row r="24" spans="2:9" x14ac:dyDescent="0.2">
      <c r="B24" s="58" t="s">
        <v>74</v>
      </c>
      <c r="C24" s="59">
        <v>454</v>
      </c>
      <c r="D24" s="59">
        <v>1369</v>
      </c>
      <c r="E24" s="59">
        <v>3474</v>
      </c>
      <c r="F24" s="59">
        <v>7704</v>
      </c>
      <c r="G24" s="59">
        <v>681</v>
      </c>
      <c r="H24" s="59">
        <v>382</v>
      </c>
      <c r="I24" s="59">
        <v>14064</v>
      </c>
    </row>
    <row r="25" spans="2:9" x14ac:dyDescent="0.2">
      <c r="B25" s="58" t="s">
        <v>75</v>
      </c>
      <c r="C25" s="59">
        <v>438</v>
      </c>
      <c r="D25" s="59">
        <v>2268</v>
      </c>
      <c r="E25" s="59">
        <v>2217</v>
      </c>
      <c r="F25" s="59">
        <v>1447</v>
      </c>
      <c r="G25" s="59">
        <v>252</v>
      </c>
      <c r="H25" s="59">
        <v>237</v>
      </c>
      <c r="I25" s="59">
        <v>6859</v>
      </c>
    </row>
    <row r="26" spans="2:9" x14ac:dyDescent="0.2">
      <c r="B26" s="56" t="s">
        <v>174</v>
      </c>
      <c r="C26" s="57">
        <v>3984</v>
      </c>
      <c r="D26" s="57">
        <v>4792</v>
      </c>
      <c r="E26" s="57">
        <v>574</v>
      </c>
      <c r="F26" s="57">
        <v>71</v>
      </c>
      <c r="G26" s="57">
        <v>3</v>
      </c>
      <c r="H26" s="57"/>
      <c r="I26" s="57">
        <v>9424</v>
      </c>
    </row>
    <row r="27" spans="2:9" x14ac:dyDescent="0.2">
      <c r="B27" s="142" t="s">
        <v>201</v>
      </c>
      <c r="C27" s="60">
        <v>108224</v>
      </c>
      <c r="D27" s="60">
        <v>341101</v>
      </c>
      <c r="E27" s="60">
        <v>588751</v>
      </c>
      <c r="F27" s="60">
        <v>646256</v>
      </c>
      <c r="G27" s="60">
        <v>209325</v>
      </c>
      <c r="H27" s="60">
        <v>240527</v>
      </c>
      <c r="I27" s="60">
        <v>2134184</v>
      </c>
    </row>
    <row r="29" spans="2:9" x14ac:dyDescent="0.2">
      <c r="C29" s="19"/>
    </row>
  </sheetData>
  <mergeCells count="3">
    <mergeCell ref="B2:I2"/>
    <mergeCell ref="B1:I1"/>
    <mergeCell ref="B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L30"/>
  <sheetViews>
    <sheetView showGridLines="0" workbookViewId="0">
      <selection activeCell="J12" sqref="J12"/>
    </sheetView>
  </sheetViews>
  <sheetFormatPr defaultRowHeight="12.75" x14ac:dyDescent="0.2"/>
  <cols>
    <col min="1" max="1" width="9.140625" style="1"/>
    <col min="2" max="2" width="17.28515625" style="1" bestFit="1" customWidth="1"/>
    <col min="3" max="3" width="8.7109375" style="1" bestFit="1" customWidth="1"/>
    <col min="4" max="4" width="7.42578125" style="1" bestFit="1" customWidth="1"/>
    <col min="5" max="5" width="8.7109375" style="1" bestFit="1" customWidth="1"/>
    <col min="6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2" x14ac:dyDescent="0.2">
      <c r="B1" s="175" t="s">
        <v>87</v>
      </c>
      <c r="C1" s="175"/>
      <c r="D1" s="175"/>
      <c r="E1" s="175"/>
      <c r="F1" s="175"/>
      <c r="G1" s="175"/>
      <c r="H1" s="175"/>
      <c r="I1" s="175"/>
      <c r="J1" s="175"/>
      <c r="K1" s="175"/>
    </row>
    <row r="2" spans="2:12" x14ac:dyDescent="0.2">
      <c r="B2" s="175" t="s">
        <v>184</v>
      </c>
      <c r="C2" s="175"/>
      <c r="D2" s="175"/>
      <c r="E2" s="175"/>
      <c r="F2" s="175"/>
      <c r="G2" s="175"/>
      <c r="H2" s="175"/>
      <c r="I2" s="175"/>
      <c r="J2" s="175"/>
      <c r="K2" s="175"/>
    </row>
    <row r="3" spans="2:12" x14ac:dyDescent="0.2">
      <c r="B3" s="183" t="s">
        <v>215</v>
      </c>
      <c r="C3" s="183"/>
      <c r="D3" s="183"/>
      <c r="E3" s="183"/>
      <c r="F3" s="183"/>
      <c r="G3" s="183"/>
      <c r="H3" s="183"/>
      <c r="I3" s="183"/>
      <c r="J3" s="183"/>
      <c r="K3" s="183"/>
    </row>
    <row r="4" spans="2:12" ht="15" customHeight="1" x14ac:dyDescent="0.2">
      <c r="B4" s="195" t="s">
        <v>182</v>
      </c>
      <c r="C4" s="192" t="s">
        <v>191</v>
      </c>
      <c r="D4" s="193"/>
      <c r="E4" s="194"/>
      <c r="F4" s="192" t="s">
        <v>89</v>
      </c>
      <c r="G4" s="193"/>
      <c r="H4" s="194"/>
      <c r="I4" s="181" t="s">
        <v>110</v>
      </c>
      <c r="J4" s="181"/>
      <c r="K4" s="181"/>
    </row>
    <row r="5" spans="2:12" x14ac:dyDescent="0.2">
      <c r="B5" s="195"/>
      <c r="C5" s="89" t="s">
        <v>183</v>
      </c>
      <c r="D5" s="89" t="s">
        <v>192</v>
      </c>
      <c r="E5" s="89" t="s">
        <v>53</v>
      </c>
      <c r="F5" s="89" t="s">
        <v>183</v>
      </c>
      <c r="G5" s="89" t="s">
        <v>192</v>
      </c>
      <c r="H5" s="89" t="s">
        <v>53</v>
      </c>
      <c r="I5" s="96" t="s">
        <v>183</v>
      </c>
      <c r="J5" s="91" t="s">
        <v>192</v>
      </c>
      <c r="K5" s="91" t="s">
        <v>53</v>
      </c>
    </row>
    <row r="6" spans="2:12" x14ac:dyDescent="0.2">
      <c r="B6" s="99" t="s">
        <v>197</v>
      </c>
      <c r="C6" s="100">
        <v>96135</v>
      </c>
      <c r="D6" s="100">
        <v>12089</v>
      </c>
      <c r="E6" s="100">
        <v>108224</v>
      </c>
      <c r="F6" s="77">
        <v>240065320.43999991</v>
      </c>
      <c r="G6" s="77">
        <v>33934924.93999999</v>
      </c>
      <c r="H6" s="77">
        <v>274000245.37999988</v>
      </c>
      <c r="I6" s="77">
        <v>3447.0847097339274</v>
      </c>
      <c r="J6" s="77">
        <v>3929.9276132020832</v>
      </c>
      <c r="K6" s="77">
        <v>3500.3480592248143</v>
      </c>
      <c r="L6" s="22"/>
    </row>
    <row r="7" spans="2:12" x14ac:dyDescent="0.2">
      <c r="B7" s="99" t="s">
        <v>198</v>
      </c>
      <c r="C7" s="100">
        <v>257414</v>
      </c>
      <c r="D7" s="100">
        <v>83687</v>
      </c>
      <c r="E7" s="100">
        <v>341101</v>
      </c>
      <c r="F7" s="77">
        <v>1988034276.3799918</v>
      </c>
      <c r="G7" s="77">
        <v>744486458.13999999</v>
      </c>
      <c r="H7" s="77">
        <v>2732520734.5199919</v>
      </c>
      <c r="I7" s="77">
        <v>8219.9428433565226</v>
      </c>
      <c r="J7" s="77">
        <v>9530.8906089895409</v>
      </c>
      <c r="K7" s="77">
        <v>8539.9812935043265</v>
      </c>
    </row>
    <row r="8" spans="2:12" x14ac:dyDescent="0.2">
      <c r="B8" s="99" t="s">
        <v>199</v>
      </c>
      <c r="C8" s="100">
        <v>449540</v>
      </c>
      <c r="D8" s="100">
        <v>139211</v>
      </c>
      <c r="E8" s="100">
        <v>588751</v>
      </c>
      <c r="F8" s="77">
        <v>5354732880.3900089</v>
      </c>
      <c r="G8" s="77">
        <v>1769512209.9200003</v>
      </c>
      <c r="H8" s="77">
        <v>7124245090.310009</v>
      </c>
      <c r="I8" s="77">
        <v>12243.307299227201</v>
      </c>
      <c r="J8" s="77">
        <v>13454.934150888881</v>
      </c>
      <c r="K8" s="77">
        <v>12523.414834058174</v>
      </c>
    </row>
    <row r="9" spans="2:12" x14ac:dyDescent="0.2">
      <c r="B9" s="99" t="s">
        <v>200</v>
      </c>
      <c r="C9" s="100">
        <v>491291</v>
      </c>
      <c r="D9" s="100">
        <v>154965</v>
      </c>
      <c r="E9" s="100">
        <v>646256</v>
      </c>
      <c r="F9" s="77">
        <v>9978601914.4800091</v>
      </c>
      <c r="G9" s="77">
        <v>3279450799.5599985</v>
      </c>
      <c r="H9" s="77">
        <v>13258052714.040009</v>
      </c>
      <c r="I9" s="77">
        <v>21203.503348795522</v>
      </c>
      <c r="J9" s="77">
        <v>22453.840726037797</v>
      </c>
      <c r="K9" s="77">
        <v>21499.637913093673</v>
      </c>
    </row>
    <row r="10" spans="2:12" x14ac:dyDescent="0.2">
      <c r="B10" s="99" t="s">
        <v>202</v>
      </c>
      <c r="C10" s="100">
        <v>116157</v>
      </c>
      <c r="D10" s="100">
        <v>93168</v>
      </c>
      <c r="E10" s="100">
        <v>209325</v>
      </c>
      <c r="F10" s="77">
        <v>4479892888.6199989</v>
      </c>
      <c r="G10" s="77">
        <v>3616600229.2599998</v>
      </c>
      <c r="H10" s="77">
        <v>8096493117.8799992</v>
      </c>
      <c r="I10" s="77">
        <v>40694.113643027777</v>
      </c>
      <c r="J10" s="77">
        <v>41771.291960822811</v>
      </c>
      <c r="K10" s="77">
        <v>41168.329966644313</v>
      </c>
    </row>
    <row r="11" spans="2:12" x14ac:dyDescent="0.2">
      <c r="B11" s="99" t="s">
        <v>220</v>
      </c>
      <c r="C11" s="100">
        <v>102081</v>
      </c>
      <c r="D11" s="100">
        <v>138446</v>
      </c>
      <c r="E11" s="100">
        <v>240527</v>
      </c>
      <c r="F11" s="77">
        <v>11985709198.789993</v>
      </c>
      <c r="G11" s="77">
        <v>9719815910.1499996</v>
      </c>
      <c r="H11" s="77">
        <v>21705525108.939995</v>
      </c>
      <c r="I11" s="77">
        <v>123673.66117165728</v>
      </c>
      <c r="J11" s="77">
        <v>74329.27198872804</v>
      </c>
      <c r="K11" s="77">
        <v>95333.05418080563</v>
      </c>
    </row>
    <row r="12" spans="2:12" x14ac:dyDescent="0.2">
      <c r="B12" s="101" t="s">
        <v>175</v>
      </c>
      <c r="C12" s="102">
        <v>1512618</v>
      </c>
      <c r="D12" s="102">
        <v>621566</v>
      </c>
      <c r="E12" s="102">
        <v>2134184</v>
      </c>
      <c r="F12" s="103">
        <v>34027036479.100002</v>
      </c>
      <c r="G12" s="103">
        <v>19163800531.969997</v>
      </c>
      <c r="H12" s="103">
        <v>53190837011.07</v>
      </c>
      <c r="I12" s="103">
        <v>23854.014791127775</v>
      </c>
      <c r="J12" s="103">
        <v>32946.56963219255</v>
      </c>
      <c r="K12" s="103">
        <v>26487.706248077197</v>
      </c>
    </row>
    <row r="13" spans="2:12" x14ac:dyDescent="0.2"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30" spans="3:3" x14ac:dyDescent="0.2">
      <c r="C30" s="19"/>
    </row>
  </sheetData>
  <mergeCells count="7">
    <mergeCell ref="C4:E4"/>
    <mergeCell ref="I4:K4"/>
    <mergeCell ref="B4:B5"/>
    <mergeCell ref="F4:H4"/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F17"/>
  <sheetViews>
    <sheetView showGridLines="0" workbookViewId="0">
      <selection activeCell="D9" sqref="D9"/>
    </sheetView>
  </sheetViews>
  <sheetFormatPr defaultRowHeight="12.75" x14ac:dyDescent="0.2"/>
  <cols>
    <col min="1" max="1" width="9.140625" style="1"/>
    <col min="2" max="2" width="11.85546875" style="1" customWidth="1"/>
    <col min="3" max="3" width="8" style="1" customWidth="1"/>
    <col min="4" max="4" width="8.42578125" style="1" customWidth="1"/>
    <col min="5" max="5" width="7.85546875" style="1" bestFit="1" customWidth="1"/>
    <col min="6" max="6" width="9.5703125" style="1" customWidth="1"/>
    <col min="7" max="16384" width="9.140625" style="1"/>
  </cols>
  <sheetData>
    <row r="1" spans="2:6" ht="16.5" customHeight="1" x14ac:dyDescent="0.2">
      <c r="B1" s="151" t="s">
        <v>106</v>
      </c>
      <c r="C1" s="151"/>
      <c r="D1" s="151"/>
      <c r="E1" s="151"/>
      <c r="F1" s="151"/>
    </row>
    <row r="2" spans="2:6" ht="24" customHeight="1" x14ac:dyDescent="0.2">
      <c r="B2" s="197" t="s">
        <v>76</v>
      </c>
      <c r="C2" s="197"/>
      <c r="D2" s="197"/>
      <c r="E2" s="197"/>
      <c r="F2" s="197"/>
    </row>
    <row r="3" spans="2:6" x14ac:dyDescent="0.2">
      <c r="B3" s="165" t="s">
        <v>215</v>
      </c>
      <c r="C3" s="165"/>
      <c r="D3" s="165"/>
      <c r="E3" s="165"/>
      <c r="F3" s="165"/>
    </row>
    <row r="4" spans="2:6" ht="24.75" customHeight="1" x14ac:dyDescent="0.2">
      <c r="B4" s="198" t="s">
        <v>0</v>
      </c>
      <c r="C4" s="199" t="s">
        <v>112</v>
      </c>
      <c r="D4" s="199"/>
      <c r="E4" s="196" t="s">
        <v>113</v>
      </c>
      <c r="F4" s="196"/>
    </row>
    <row r="5" spans="2:6" x14ac:dyDescent="0.2">
      <c r="B5" s="198"/>
      <c r="C5" s="125">
        <v>2020</v>
      </c>
      <c r="D5" s="125">
        <v>2021</v>
      </c>
      <c r="E5" s="133" t="s">
        <v>93</v>
      </c>
      <c r="F5" s="133" t="s">
        <v>94</v>
      </c>
    </row>
    <row r="6" spans="2:6" x14ac:dyDescent="0.2">
      <c r="B6" s="37" t="s">
        <v>1</v>
      </c>
      <c r="C6" s="33">
        <v>91388</v>
      </c>
      <c r="D6" s="33">
        <v>90873</v>
      </c>
      <c r="E6" s="33">
        <f>+(D6-C6)</f>
        <v>-515</v>
      </c>
      <c r="F6" s="111">
        <f>+E6/C6</f>
        <v>-5.6353131702192851E-3</v>
      </c>
    </row>
    <row r="7" spans="2:6" x14ac:dyDescent="0.2">
      <c r="B7" s="37" t="s">
        <v>2</v>
      </c>
      <c r="C7" s="33">
        <v>91880</v>
      </c>
      <c r="D7" s="33">
        <v>91511</v>
      </c>
      <c r="E7" s="33">
        <f>+(D7-C7)</f>
        <v>-369</v>
      </c>
      <c r="F7" s="111">
        <f>+E7/C7</f>
        <v>-4.016107966913365E-3</v>
      </c>
    </row>
    <row r="8" spans="2:6" x14ac:dyDescent="0.2">
      <c r="B8" s="37" t="s">
        <v>3</v>
      </c>
      <c r="C8" s="33">
        <v>92233</v>
      </c>
      <c r="D8" s="33">
        <v>94486</v>
      </c>
      <c r="E8" s="33">
        <f>+(D8-C8)</f>
        <v>2253</v>
      </c>
      <c r="F8" s="111">
        <f>+E8/C8</f>
        <v>2.4427265729185865E-2</v>
      </c>
    </row>
    <row r="9" spans="2:6" x14ac:dyDescent="0.2">
      <c r="B9" s="37" t="s">
        <v>4</v>
      </c>
      <c r="C9" s="33">
        <v>69028</v>
      </c>
      <c r="D9" s="33">
        <v>96267</v>
      </c>
      <c r="E9" s="33">
        <f>+(D9-C9)</f>
        <v>27239</v>
      </c>
      <c r="F9" s="111">
        <f>+E9/C9</f>
        <v>0.3946079851654401</v>
      </c>
    </row>
    <row r="10" spans="2:6" x14ac:dyDescent="0.2">
      <c r="B10" s="37" t="s">
        <v>5</v>
      </c>
      <c r="C10" s="33">
        <v>68985</v>
      </c>
      <c r="D10" s="141"/>
      <c r="E10" s="141"/>
      <c r="F10" s="141"/>
    </row>
    <row r="11" spans="2:6" x14ac:dyDescent="0.2">
      <c r="B11" s="37" t="s">
        <v>6</v>
      </c>
      <c r="C11" s="33">
        <v>79694</v>
      </c>
      <c r="D11" s="141"/>
      <c r="E11" s="141"/>
      <c r="F11" s="141"/>
    </row>
    <row r="12" spans="2:6" x14ac:dyDescent="0.2">
      <c r="B12" s="37" t="s">
        <v>7</v>
      </c>
      <c r="C12" s="33">
        <v>83459</v>
      </c>
      <c r="D12" s="141"/>
      <c r="E12" s="141"/>
      <c r="F12" s="141"/>
    </row>
    <row r="13" spans="2:6" x14ac:dyDescent="0.2">
      <c r="B13" s="37" t="s">
        <v>8</v>
      </c>
      <c r="C13" s="33">
        <v>84866</v>
      </c>
      <c r="D13" s="141"/>
      <c r="E13" s="141"/>
      <c r="F13" s="141"/>
    </row>
    <row r="14" spans="2:6" x14ac:dyDescent="0.2">
      <c r="B14" s="37" t="s">
        <v>9</v>
      </c>
      <c r="C14" s="33">
        <v>86422</v>
      </c>
      <c r="D14" s="141"/>
      <c r="E14" s="141"/>
      <c r="F14" s="141"/>
    </row>
    <row r="15" spans="2:6" x14ac:dyDescent="0.2">
      <c r="B15" s="37" t="s">
        <v>10</v>
      </c>
      <c r="C15" s="33">
        <v>88004</v>
      </c>
      <c r="D15" s="141"/>
      <c r="E15" s="141"/>
      <c r="F15" s="141"/>
    </row>
    <row r="16" spans="2:6" x14ac:dyDescent="0.2">
      <c r="B16" s="37" t="s">
        <v>11</v>
      </c>
      <c r="C16" s="33">
        <v>89202</v>
      </c>
      <c r="D16" s="141"/>
      <c r="E16" s="141"/>
      <c r="F16" s="141"/>
    </row>
    <row r="17" spans="2:6" x14ac:dyDescent="0.2">
      <c r="B17" s="37" t="s">
        <v>12</v>
      </c>
      <c r="C17" s="33">
        <v>89965</v>
      </c>
      <c r="D17" s="141"/>
      <c r="E17" s="141"/>
      <c r="F17" s="141"/>
    </row>
  </sheetData>
  <mergeCells count="6">
    <mergeCell ref="E4:F4"/>
    <mergeCell ref="B3:F3"/>
    <mergeCell ref="B2:F2"/>
    <mergeCell ref="B1:F1"/>
    <mergeCell ref="B4:B5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D38"/>
  <sheetViews>
    <sheetView showGridLines="0" workbookViewId="0">
      <selection activeCell="B38" sqref="B38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8.42578125" style="1" bestFit="1" customWidth="1"/>
    <col min="4" max="4" width="21.5703125" style="1" bestFit="1" customWidth="1"/>
    <col min="5" max="16384" width="9.140625" style="1"/>
  </cols>
  <sheetData>
    <row r="1" spans="2:4" x14ac:dyDescent="0.2">
      <c r="B1" s="175" t="s">
        <v>107</v>
      </c>
      <c r="C1" s="175"/>
      <c r="D1" s="175"/>
    </row>
    <row r="2" spans="2:4" x14ac:dyDescent="0.2">
      <c r="B2" s="175" t="s">
        <v>137</v>
      </c>
      <c r="C2" s="175"/>
      <c r="D2" s="175"/>
    </row>
    <row r="3" spans="2:4" x14ac:dyDescent="0.2">
      <c r="B3" s="185" t="s">
        <v>215</v>
      </c>
      <c r="C3" s="185"/>
      <c r="D3" s="185"/>
    </row>
    <row r="4" spans="2:4" x14ac:dyDescent="0.2">
      <c r="B4" s="30" t="s">
        <v>20</v>
      </c>
      <c r="C4" s="125" t="s">
        <v>224</v>
      </c>
      <c r="D4" s="133" t="s">
        <v>114</v>
      </c>
    </row>
    <row r="5" spans="2:4" x14ac:dyDescent="0.2">
      <c r="B5" s="64" t="s">
        <v>21</v>
      </c>
      <c r="C5" s="139">
        <v>34133</v>
      </c>
      <c r="D5" s="140">
        <v>0.35456594679381304</v>
      </c>
    </row>
    <row r="6" spans="2:4" x14ac:dyDescent="0.2">
      <c r="B6" s="64" t="s">
        <v>22</v>
      </c>
      <c r="C6" s="139">
        <v>15693</v>
      </c>
      <c r="D6" s="140">
        <v>0.16301536352020943</v>
      </c>
    </row>
    <row r="7" spans="2:4" x14ac:dyDescent="0.2">
      <c r="B7" s="64" t="s">
        <v>23</v>
      </c>
      <c r="C7" s="139">
        <v>14509</v>
      </c>
      <c r="D7" s="140">
        <v>0.15071623713214288</v>
      </c>
    </row>
    <row r="8" spans="2:4" x14ac:dyDescent="0.2">
      <c r="B8" s="64" t="s">
        <v>24</v>
      </c>
      <c r="C8" s="139">
        <v>3577</v>
      </c>
      <c r="D8" s="140">
        <v>3.7157073555839491E-2</v>
      </c>
    </row>
    <row r="9" spans="2:4" x14ac:dyDescent="0.2">
      <c r="B9" s="64" t="s">
        <v>27</v>
      </c>
      <c r="C9" s="139">
        <v>3467</v>
      </c>
      <c r="D9" s="140">
        <v>3.601441823262385E-2</v>
      </c>
    </row>
    <row r="10" spans="2:4" x14ac:dyDescent="0.2">
      <c r="B10" s="64" t="s">
        <v>29</v>
      </c>
      <c r="C10" s="139">
        <v>3189</v>
      </c>
      <c r="D10" s="140">
        <v>3.3126616597587956E-2</v>
      </c>
    </row>
    <row r="11" spans="2:4" x14ac:dyDescent="0.2">
      <c r="B11" s="64" t="s">
        <v>25</v>
      </c>
      <c r="C11" s="139">
        <v>2548</v>
      </c>
      <c r="D11" s="140">
        <v>2.6468052395940456E-2</v>
      </c>
    </row>
    <row r="12" spans="2:4" x14ac:dyDescent="0.2">
      <c r="B12" s="64" t="s">
        <v>30</v>
      </c>
      <c r="C12" s="139">
        <v>2449</v>
      </c>
      <c r="D12" s="140">
        <v>2.5439662605046383E-2</v>
      </c>
    </row>
    <row r="13" spans="2:4" x14ac:dyDescent="0.2">
      <c r="B13" s="64" t="s">
        <v>32</v>
      </c>
      <c r="C13" s="139">
        <v>1851</v>
      </c>
      <c r="D13" s="140">
        <v>1.9227772757019538E-2</v>
      </c>
    </row>
    <row r="14" spans="2:4" x14ac:dyDescent="0.2">
      <c r="B14" s="64" t="s">
        <v>26</v>
      </c>
      <c r="C14" s="139">
        <v>1835</v>
      </c>
      <c r="D14" s="140">
        <v>1.9061568346369993E-2</v>
      </c>
    </row>
    <row r="15" spans="2:4" x14ac:dyDescent="0.2">
      <c r="B15" s="64" t="s">
        <v>28</v>
      </c>
      <c r="C15" s="139">
        <v>1802</v>
      </c>
      <c r="D15" s="140">
        <v>1.87187717494053E-2</v>
      </c>
    </row>
    <row r="16" spans="2:4" x14ac:dyDescent="0.2">
      <c r="B16" s="64" t="s">
        <v>33</v>
      </c>
      <c r="C16" s="139">
        <v>1407</v>
      </c>
      <c r="D16" s="140">
        <v>1.4615600361494592E-2</v>
      </c>
    </row>
    <row r="17" spans="2:4" x14ac:dyDescent="0.2">
      <c r="B17" s="64" t="s">
        <v>31</v>
      </c>
      <c r="C17" s="139">
        <v>1269</v>
      </c>
      <c r="D17" s="140">
        <v>1.3182087319642245E-2</v>
      </c>
    </row>
    <row r="18" spans="2:4" x14ac:dyDescent="0.2">
      <c r="B18" s="64" t="s">
        <v>34</v>
      </c>
      <c r="C18" s="65">
        <v>1008</v>
      </c>
      <c r="D18" s="140">
        <v>1.04708778709215E-2</v>
      </c>
    </row>
    <row r="19" spans="2:4" x14ac:dyDescent="0.2">
      <c r="B19" s="64" t="s">
        <v>40</v>
      </c>
      <c r="C19" s="65">
        <v>877</v>
      </c>
      <c r="D19" s="140">
        <v>9.1100792587283288E-3</v>
      </c>
    </row>
    <row r="20" spans="2:4" x14ac:dyDescent="0.2">
      <c r="B20" s="64" t="s">
        <v>36</v>
      </c>
      <c r="C20" s="65">
        <v>824</v>
      </c>
      <c r="D20" s="140">
        <v>8.5595271484517014E-3</v>
      </c>
    </row>
    <row r="21" spans="2:4" x14ac:dyDescent="0.2">
      <c r="B21" s="64" t="s">
        <v>38</v>
      </c>
      <c r="C21" s="65">
        <v>741</v>
      </c>
      <c r="D21" s="140">
        <v>7.697341768207174E-3</v>
      </c>
    </row>
    <row r="22" spans="2:4" x14ac:dyDescent="0.2">
      <c r="B22" s="64" t="s">
        <v>42</v>
      </c>
      <c r="C22" s="65">
        <v>682</v>
      </c>
      <c r="D22" s="140">
        <v>7.0844630039369671E-3</v>
      </c>
    </row>
    <row r="23" spans="2:4" x14ac:dyDescent="0.2">
      <c r="B23" s="64" t="s">
        <v>39</v>
      </c>
      <c r="C23" s="65">
        <v>625</v>
      </c>
      <c r="D23" s="140">
        <v>6.4923597909979534E-3</v>
      </c>
    </row>
    <row r="24" spans="2:4" x14ac:dyDescent="0.2">
      <c r="B24" s="64" t="s">
        <v>37</v>
      </c>
      <c r="C24" s="65">
        <v>562</v>
      </c>
      <c r="D24" s="140">
        <v>5.8379299240653602E-3</v>
      </c>
    </row>
    <row r="25" spans="2:4" x14ac:dyDescent="0.2">
      <c r="B25" s="64" t="s">
        <v>41</v>
      </c>
      <c r="C25" s="65">
        <v>553</v>
      </c>
      <c r="D25" s="140">
        <v>5.7444399430749893E-3</v>
      </c>
    </row>
    <row r="26" spans="2:4" x14ac:dyDescent="0.2">
      <c r="B26" s="64" t="s">
        <v>35</v>
      </c>
      <c r="C26" s="65">
        <v>534</v>
      </c>
      <c r="D26" s="140">
        <v>5.5470722054286516E-3</v>
      </c>
    </row>
    <row r="27" spans="2:4" x14ac:dyDescent="0.2">
      <c r="B27" s="64" t="s">
        <v>44</v>
      </c>
      <c r="C27" s="65">
        <v>373</v>
      </c>
      <c r="D27" s="140">
        <v>3.8746403232675789E-3</v>
      </c>
    </row>
    <row r="28" spans="2:4" x14ac:dyDescent="0.2">
      <c r="B28" s="64" t="s">
        <v>43</v>
      </c>
      <c r="C28" s="65">
        <v>371</v>
      </c>
      <c r="D28" s="140">
        <v>3.8538647719363853E-3</v>
      </c>
    </row>
    <row r="29" spans="2:4" x14ac:dyDescent="0.2">
      <c r="B29" s="64" t="s">
        <v>46</v>
      </c>
      <c r="C29" s="65">
        <v>337</v>
      </c>
      <c r="D29" s="140">
        <v>3.5006803993060964E-3</v>
      </c>
    </row>
    <row r="30" spans="2:4" x14ac:dyDescent="0.2">
      <c r="B30" s="64" t="s">
        <v>45</v>
      </c>
      <c r="C30" s="65">
        <v>262</v>
      </c>
      <c r="D30" s="140">
        <v>2.7215972243863421E-3</v>
      </c>
    </row>
    <row r="31" spans="2:4" x14ac:dyDescent="0.2">
      <c r="B31" s="64" t="s">
        <v>47</v>
      </c>
      <c r="C31" s="65">
        <v>255</v>
      </c>
      <c r="D31" s="140">
        <v>2.6488827947271651E-3</v>
      </c>
    </row>
    <row r="32" spans="2:4" x14ac:dyDescent="0.2">
      <c r="B32" s="64" t="s">
        <v>50</v>
      </c>
      <c r="C32" s="65">
        <v>198</v>
      </c>
      <c r="D32" s="140">
        <v>2.0567795817881518E-3</v>
      </c>
    </row>
    <row r="33" spans="2:4" x14ac:dyDescent="0.2">
      <c r="B33" s="64" t="s">
        <v>49</v>
      </c>
      <c r="C33" s="65">
        <v>151</v>
      </c>
      <c r="D33" s="140">
        <v>1.5685541255051057E-3</v>
      </c>
    </row>
    <row r="34" spans="2:4" x14ac:dyDescent="0.2">
      <c r="B34" s="64" t="s">
        <v>52</v>
      </c>
      <c r="C34" s="65">
        <v>77</v>
      </c>
      <c r="D34" s="140">
        <v>7.9985872625094791E-4</v>
      </c>
    </row>
    <row r="35" spans="2:4" x14ac:dyDescent="0.2">
      <c r="B35" s="64" t="s">
        <v>48</v>
      </c>
      <c r="C35" s="65">
        <v>58</v>
      </c>
      <c r="D35" s="140">
        <v>6.0249098860461008E-4</v>
      </c>
    </row>
    <row r="36" spans="2:4" x14ac:dyDescent="0.2">
      <c r="B36" s="64" t="s">
        <v>51</v>
      </c>
      <c r="C36" s="65">
        <v>50</v>
      </c>
      <c r="D36" s="140">
        <v>5.1938878327983625E-4</v>
      </c>
    </row>
    <row r="37" spans="2:4" x14ac:dyDescent="0.2">
      <c r="B37" s="41" t="s">
        <v>201</v>
      </c>
      <c r="C37" s="35">
        <v>96267</v>
      </c>
      <c r="D37" s="138">
        <v>1</v>
      </c>
    </row>
    <row r="38" spans="2:4" x14ac:dyDescent="0.2">
      <c r="B38" s="205" t="s">
        <v>225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F11" sqref="F11"/>
    </sheetView>
  </sheetViews>
  <sheetFormatPr defaultRowHeight="12.75" x14ac:dyDescent="0.2"/>
  <cols>
    <col min="1" max="1" width="9.140625" style="1"/>
    <col min="2" max="2" width="7" style="1" bestFit="1" customWidth="1"/>
    <col min="3" max="3" width="10.7109375" style="1" customWidth="1"/>
    <col min="4" max="4" width="11.5703125" style="1" customWidth="1"/>
    <col min="5" max="5" width="12" style="1" customWidth="1"/>
    <col min="6" max="7" width="8.5703125" style="1" customWidth="1"/>
    <col min="8" max="8" width="13.85546875" style="1" customWidth="1"/>
    <col min="9" max="9" width="8" style="1" bestFit="1" customWidth="1"/>
    <col min="10" max="10" width="10" style="1" customWidth="1"/>
    <col min="11" max="11" width="10.42578125" style="1" customWidth="1"/>
    <col min="12" max="12" width="7.5703125" style="1" bestFit="1" customWidth="1"/>
    <col min="13" max="16384" width="9.140625" style="1"/>
  </cols>
  <sheetData>
    <row r="1" spans="2:12" x14ac:dyDescent="0.2">
      <c r="B1" s="175" t="s">
        <v>139</v>
      </c>
      <c r="C1" s="175"/>
      <c r="D1" s="175"/>
      <c r="E1" s="175"/>
      <c r="F1" s="175"/>
      <c r="G1" s="175"/>
      <c r="H1" s="175"/>
      <c r="I1" s="175"/>
      <c r="J1" s="175"/>
      <c r="K1" s="3"/>
      <c r="L1" s="3"/>
    </row>
    <row r="2" spans="2:12" x14ac:dyDescent="0.2">
      <c r="B2" s="175" t="s">
        <v>219</v>
      </c>
      <c r="C2" s="175"/>
      <c r="D2" s="175"/>
      <c r="E2" s="175"/>
      <c r="F2" s="175"/>
      <c r="G2" s="175"/>
      <c r="H2" s="175"/>
      <c r="I2" s="175"/>
      <c r="J2" s="175"/>
      <c r="K2" s="3"/>
      <c r="L2" s="3"/>
    </row>
    <row r="3" spans="2:12" x14ac:dyDescent="0.2">
      <c r="B3" s="183" t="s">
        <v>215</v>
      </c>
      <c r="C3" s="183"/>
      <c r="D3" s="183"/>
      <c r="E3" s="183"/>
      <c r="F3" s="183"/>
      <c r="G3" s="183"/>
      <c r="H3" s="183"/>
      <c r="I3" s="183"/>
      <c r="J3" s="183"/>
      <c r="K3" s="11"/>
      <c r="L3" s="11"/>
    </row>
    <row r="4" spans="2:12" x14ac:dyDescent="0.2">
      <c r="B4" s="177" t="s">
        <v>163</v>
      </c>
      <c r="C4" s="178"/>
      <c r="D4" s="178"/>
      <c r="E4" s="178"/>
      <c r="F4" s="179"/>
      <c r="G4" s="196" t="s">
        <v>164</v>
      </c>
      <c r="H4" s="196"/>
      <c r="I4" s="196"/>
      <c r="J4" s="196"/>
      <c r="K4" s="12"/>
    </row>
    <row r="5" spans="2:12" x14ac:dyDescent="0.2">
      <c r="B5" s="125" t="s">
        <v>154</v>
      </c>
      <c r="C5" s="125" t="s">
        <v>157</v>
      </c>
      <c r="D5" s="125" t="s">
        <v>155</v>
      </c>
      <c r="E5" s="125" t="s">
        <v>105</v>
      </c>
      <c r="F5" s="125" t="s">
        <v>53</v>
      </c>
      <c r="G5" s="133" t="s">
        <v>154</v>
      </c>
      <c r="H5" s="126" t="s">
        <v>157</v>
      </c>
      <c r="I5" s="126" t="s">
        <v>155</v>
      </c>
      <c r="J5" s="126" t="s">
        <v>105</v>
      </c>
    </row>
    <row r="6" spans="2:12" x14ac:dyDescent="0.2">
      <c r="B6" s="33">
        <v>76624</v>
      </c>
      <c r="C6" s="33">
        <v>15388</v>
      </c>
      <c r="D6" s="33">
        <v>2735</v>
      </c>
      <c r="E6" s="33">
        <v>1520</v>
      </c>
      <c r="F6" s="33">
        <v>96267</v>
      </c>
      <c r="G6" s="136">
        <v>0.79595292260068351</v>
      </c>
      <c r="H6" s="136">
        <v>0.15984709194220242</v>
      </c>
      <c r="I6" s="136">
        <v>2.8410566445407046E-2</v>
      </c>
      <c r="J6" s="136">
        <v>1.5789419011707023E-2</v>
      </c>
    </row>
    <row r="7" spans="2:12" x14ac:dyDescent="0.2">
      <c r="C7" s="9"/>
      <c r="D7" s="9"/>
    </row>
    <row r="8" spans="2:12" x14ac:dyDescent="0.2">
      <c r="C8" s="24"/>
    </row>
    <row r="9" spans="2:12" x14ac:dyDescent="0.2">
      <c r="C9" s="9"/>
      <c r="D9" s="9"/>
      <c r="E9" s="9"/>
      <c r="F9" s="9"/>
    </row>
  </sheetData>
  <mergeCells count="5">
    <mergeCell ref="G4:J4"/>
    <mergeCell ref="B4:F4"/>
    <mergeCell ref="B1:J1"/>
    <mergeCell ref="B2:J2"/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7"/>
  <sheetViews>
    <sheetView showGridLines="0" workbookViewId="0">
      <selection activeCell="D34" sqref="D34"/>
    </sheetView>
  </sheetViews>
  <sheetFormatPr defaultRowHeight="12.75" x14ac:dyDescent="0.2"/>
  <cols>
    <col min="1" max="1" width="9.140625" style="1"/>
    <col min="2" max="2" width="41" style="1" bestFit="1" customWidth="1"/>
    <col min="3" max="3" width="23.42578125" style="1" customWidth="1"/>
    <col min="4" max="4" width="26.28515625" style="1" customWidth="1"/>
    <col min="5" max="16384" width="9.140625" style="1"/>
  </cols>
  <sheetData>
    <row r="1" spans="2:4" x14ac:dyDescent="0.2">
      <c r="B1" s="175" t="s">
        <v>140</v>
      </c>
      <c r="C1" s="175"/>
      <c r="D1" s="175"/>
    </row>
    <row r="2" spans="2:4" x14ac:dyDescent="0.2">
      <c r="B2" s="175" t="s">
        <v>196</v>
      </c>
      <c r="C2" s="175"/>
      <c r="D2" s="175"/>
    </row>
    <row r="3" spans="2:4" x14ac:dyDescent="0.2">
      <c r="B3" s="184" t="s">
        <v>215</v>
      </c>
      <c r="C3" s="184"/>
      <c r="D3" s="184"/>
    </row>
    <row r="4" spans="2:4" x14ac:dyDescent="0.2">
      <c r="B4" s="45" t="s">
        <v>86</v>
      </c>
      <c r="C4" s="125" t="s">
        <v>112</v>
      </c>
      <c r="D4" s="133" t="s">
        <v>114</v>
      </c>
    </row>
    <row r="5" spans="2:4" x14ac:dyDescent="0.2">
      <c r="B5" s="46" t="s">
        <v>55</v>
      </c>
      <c r="C5" s="134">
        <v>80385</v>
      </c>
      <c r="D5" s="135">
        <v>0.83502134687899277</v>
      </c>
    </row>
    <row r="6" spans="2:4" x14ac:dyDescent="0.2">
      <c r="B6" s="50" t="s">
        <v>58</v>
      </c>
      <c r="C6" s="33">
        <v>32677</v>
      </c>
      <c r="D6" s="136">
        <v>0.33944134542470422</v>
      </c>
    </row>
    <row r="7" spans="2:4" x14ac:dyDescent="0.2">
      <c r="B7" s="50" t="s">
        <v>63</v>
      </c>
      <c r="C7" s="33">
        <v>20996</v>
      </c>
      <c r="D7" s="136">
        <v>0.21810173787486886</v>
      </c>
    </row>
    <row r="8" spans="2:4" x14ac:dyDescent="0.2">
      <c r="B8" s="50" t="s">
        <v>61</v>
      </c>
      <c r="C8" s="33">
        <v>5948</v>
      </c>
      <c r="D8" s="136">
        <v>6.1786489658969324E-2</v>
      </c>
    </row>
    <row r="9" spans="2:4" x14ac:dyDescent="0.2">
      <c r="B9" s="50" t="s">
        <v>57</v>
      </c>
      <c r="C9" s="33">
        <v>5332</v>
      </c>
      <c r="D9" s="136">
        <v>5.538761984896174E-2</v>
      </c>
    </row>
    <row r="10" spans="2:4" x14ac:dyDescent="0.2">
      <c r="B10" s="50" t="s">
        <v>65</v>
      </c>
      <c r="C10" s="33">
        <v>4283</v>
      </c>
      <c r="D10" s="136">
        <v>4.4490843175750777E-2</v>
      </c>
    </row>
    <row r="11" spans="2:4" x14ac:dyDescent="0.2">
      <c r="B11" s="50" t="s">
        <v>66</v>
      </c>
      <c r="C11" s="33">
        <v>3870</v>
      </c>
      <c r="D11" s="136">
        <v>4.0200691825859329E-2</v>
      </c>
    </row>
    <row r="12" spans="2:4" x14ac:dyDescent="0.2">
      <c r="B12" s="50" t="s">
        <v>62</v>
      </c>
      <c r="C12" s="33">
        <v>3160</v>
      </c>
      <c r="D12" s="136">
        <v>3.2825371103285657E-2</v>
      </c>
    </row>
    <row r="13" spans="2:4" x14ac:dyDescent="0.2">
      <c r="B13" s="50" t="s">
        <v>64</v>
      </c>
      <c r="C13" s="33">
        <v>1924</v>
      </c>
      <c r="D13" s="136">
        <v>1.99860803806081E-2</v>
      </c>
    </row>
    <row r="14" spans="2:4" x14ac:dyDescent="0.2">
      <c r="B14" s="50" t="s">
        <v>59</v>
      </c>
      <c r="C14" s="69">
        <v>1009</v>
      </c>
      <c r="D14" s="136">
        <v>1.0481265646587096E-2</v>
      </c>
    </row>
    <row r="15" spans="2:4" x14ac:dyDescent="0.2">
      <c r="B15" s="50" t="s">
        <v>60</v>
      </c>
      <c r="C15" s="69">
        <v>625</v>
      </c>
      <c r="D15" s="136">
        <v>6.4923597909979534E-3</v>
      </c>
    </row>
    <row r="16" spans="2:4" x14ac:dyDescent="0.2">
      <c r="B16" s="50" t="s">
        <v>56</v>
      </c>
      <c r="C16" s="69">
        <v>561</v>
      </c>
      <c r="D16" s="136">
        <v>5.8275421483997628E-3</v>
      </c>
    </row>
    <row r="17" spans="2:4" x14ac:dyDescent="0.2">
      <c r="B17" s="46" t="s">
        <v>67</v>
      </c>
      <c r="C17" s="134">
        <v>12937</v>
      </c>
      <c r="D17" s="135">
        <v>0.13438665378582484</v>
      </c>
    </row>
    <row r="18" spans="2:4" x14ac:dyDescent="0.2">
      <c r="B18" s="50" t="s">
        <v>70</v>
      </c>
      <c r="C18" s="33">
        <v>6485</v>
      </c>
      <c r="D18" s="136">
        <v>6.7364725191394761E-2</v>
      </c>
    </row>
    <row r="19" spans="2:4" x14ac:dyDescent="0.2">
      <c r="B19" s="50" t="s">
        <v>68</v>
      </c>
      <c r="C19" s="33">
        <v>6354</v>
      </c>
      <c r="D19" s="136">
        <v>6.6003926579201594E-2</v>
      </c>
    </row>
    <row r="20" spans="2:4" x14ac:dyDescent="0.2">
      <c r="B20" s="50" t="s">
        <v>69</v>
      </c>
      <c r="C20" s="69">
        <v>98</v>
      </c>
      <c r="D20" s="136">
        <v>1.0180020152284791E-3</v>
      </c>
    </row>
    <row r="21" spans="2:4" x14ac:dyDescent="0.2">
      <c r="B21" s="46" t="s">
        <v>71</v>
      </c>
      <c r="C21" s="134">
        <v>2489</v>
      </c>
      <c r="D21" s="135">
        <v>2.5855173631670249E-2</v>
      </c>
    </row>
    <row r="22" spans="2:4" x14ac:dyDescent="0.2">
      <c r="B22" s="50" t="s">
        <v>73</v>
      </c>
      <c r="C22" s="33">
        <v>1126</v>
      </c>
      <c r="D22" s="136">
        <v>1.1696635399461914E-2</v>
      </c>
    </row>
    <row r="23" spans="2:4" x14ac:dyDescent="0.2">
      <c r="B23" s="50" t="s">
        <v>74</v>
      </c>
      <c r="C23" s="69">
        <v>627</v>
      </c>
      <c r="D23" s="136">
        <v>6.5131353423291474E-3</v>
      </c>
    </row>
    <row r="24" spans="2:4" x14ac:dyDescent="0.2">
      <c r="B24" s="50" t="s">
        <v>75</v>
      </c>
      <c r="C24" s="69">
        <v>579</v>
      </c>
      <c r="D24" s="136">
        <v>6.0145221103805038E-3</v>
      </c>
    </row>
    <row r="25" spans="2:4" x14ac:dyDescent="0.2">
      <c r="B25" s="50" t="s">
        <v>72</v>
      </c>
      <c r="C25" s="69">
        <v>157</v>
      </c>
      <c r="D25" s="136">
        <v>1.630880779498686E-3</v>
      </c>
    </row>
    <row r="26" spans="2:4" x14ac:dyDescent="0.2">
      <c r="B26" s="46" t="s">
        <v>174</v>
      </c>
      <c r="C26" s="137">
        <v>456</v>
      </c>
      <c r="D26" s="135">
        <v>4.7368257035121071E-3</v>
      </c>
    </row>
    <row r="27" spans="2:4" x14ac:dyDescent="0.2">
      <c r="B27" s="41" t="s">
        <v>175</v>
      </c>
      <c r="C27" s="35">
        <v>96267</v>
      </c>
      <c r="D27" s="138">
        <v>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G6"/>
  <sheetViews>
    <sheetView showGridLines="0" workbookViewId="0">
      <selection activeCell="B5" sqref="B5:D6"/>
    </sheetView>
  </sheetViews>
  <sheetFormatPr defaultRowHeight="12.75" x14ac:dyDescent="0.2"/>
  <cols>
    <col min="1" max="1" width="9.140625" style="1"/>
    <col min="2" max="2" width="8.5703125" style="1" customWidth="1"/>
    <col min="3" max="3" width="7.42578125" style="1" customWidth="1"/>
    <col min="4" max="4" width="8.7109375" style="1" customWidth="1"/>
    <col min="5" max="5" width="9" style="1" customWidth="1"/>
    <col min="6" max="6" width="9.28515625" style="1" customWidth="1"/>
    <col min="7" max="7" width="13.85546875" style="1" customWidth="1"/>
    <col min="8" max="16384" width="9.140625" style="1"/>
  </cols>
  <sheetData>
    <row r="1" spans="2:7" x14ac:dyDescent="0.2">
      <c r="B1" s="175" t="s">
        <v>141</v>
      </c>
      <c r="C1" s="175"/>
      <c r="D1" s="175"/>
      <c r="E1" s="175"/>
      <c r="F1" s="175"/>
      <c r="G1" s="175"/>
    </row>
    <row r="2" spans="2:7" x14ac:dyDescent="0.2">
      <c r="B2" s="3" t="s">
        <v>207</v>
      </c>
      <c r="C2" s="3"/>
      <c r="D2" s="3"/>
      <c r="E2" s="3"/>
      <c r="F2" s="3"/>
      <c r="G2" s="3"/>
    </row>
    <row r="3" spans="2:7" x14ac:dyDescent="0.2">
      <c r="B3" s="183" t="s">
        <v>215</v>
      </c>
      <c r="C3" s="183"/>
      <c r="D3" s="183"/>
      <c r="E3" s="183"/>
      <c r="F3" s="183"/>
      <c r="G3" s="183"/>
    </row>
    <row r="4" spans="2:7" x14ac:dyDescent="0.2">
      <c r="B4" s="200" t="s">
        <v>112</v>
      </c>
      <c r="C4" s="201"/>
      <c r="D4" s="202"/>
      <c r="E4" s="203" t="s">
        <v>114</v>
      </c>
      <c r="F4" s="203"/>
      <c r="G4" s="203"/>
    </row>
    <row r="5" spans="2:7" x14ac:dyDescent="0.2">
      <c r="B5" s="131" t="s">
        <v>203</v>
      </c>
      <c r="C5" s="131" t="s">
        <v>204</v>
      </c>
      <c r="D5" s="131" t="s">
        <v>53</v>
      </c>
      <c r="E5" s="145" t="s">
        <v>203</v>
      </c>
      <c r="F5" s="145" t="s">
        <v>204</v>
      </c>
      <c r="G5" s="149" t="s">
        <v>53</v>
      </c>
    </row>
    <row r="6" spans="2:7" x14ac:dyDescent="0.2">
      <c r="B6" s="132">
        <v>95608</v>
      </c>
      <c r="C6" s="132">
        <v>659</v>
      </c>
      <c r="D6" s="132">
        <v>96267</v>
      </c>
      <c r="E6" s="148">
        <v>0.99315445583637174</v>
      </c>
      <c r="F6" s="148">
        <v>6.8455441636282423E-3</v>
      </c>
      <c r="G6" s="148">
        <f>SUM(E6:F6)</f>
        <v>1</v>
      </c>
    </row>
  </sheetData>
  <mergeCells count="4">
    <mergeCell ref="B4:D4"/>
    <mergeCell ref="E4:G4"/>
    <mergeCell ref="B3:G3"/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G17"/>
  <sheetViews>
    <sheetView showGridLines="0" workbookViewId="0">
      <selection activeCell="G13" sqref="G13"/>
    </sheetView>
  </sheetViews>
  <sheetFormatPr defaultRowHeight="12.75" x14ac:dyDescent="0.2"/>
  <cols>
    <col min="1" max="1" width="9.140625" style="1"/>
    <col min="2" max="2" width="11.42578125" style="1" bestFit="1" customWidth="1"/>
    <col min="3" max="3" width="16.85546875" style="1" bestFit="1" customWidth="1"/>
    <col min="4" max="4" width="16" style="1" bestFit="1" customWidth="1"/>
    <col min="5" max="5" width="14.5703125" style="1" bestFit="1" customWidth="1"/>
    <col min="6" max="6" width="10.5703125" style="1" bestFit="1" customWidth="1"/>
    <col min="7" max="7" width="17" style="1" bestFit="1" customWidth="1"/>
    <col min="8" max="16384" width="9.140625" style="1"/>
  </cols>
  <sheetData>
    <row r="1" spans="2:7" x14ac:dyDescent="0.2">
      <c r="B1" s="175" t="s">
        <v>142</v>
      </c>
      <c r="C1" s="175"/>
      <c r="D1" s="175"/>
      <c r="E1" s="175"/>
      <c r="F1" s="175"/>
    </row>
    <row r="2" spans="2:7" x14ac:dyDescent="0.2">
      <c r="B2" s="175" t="s">
        <v>144</v>
      </c>
      <c r="C2" s="175"/>
      <c r="D2" s="175"/>
      <c r="E2" s="175"/>
      <c r="F2" s="175"/>
    </row>
    <row r="3" spans="2:7" x14ac:dyDescent="0.2">
      <c r="B3" s="183" t="s">
        <v>108</v>
      </c>
      <c r="C3" s="183"/>
      <c r="D3" s="183"/>
      <c r="E3" s="183"/>
      <c r="F3" s="183"/>
    </row>
    <row r="4" spans="2:7" x14ac:dyDescent="0.2">
      <c r="B4" s="198" t="s">
        <v>0</v>
      </c>
      <c r="C4" s="198" t="s">
        <v>115</v>
      </c>
      <c r="D4" s="198"/>
      <c r="E4" s="204" t="s">
        <v>113</v>
      </c>
      <c r="F4" s="204"/>
    </row>
    <row r="5" spans="2:7" x14ac:dyDescent="0.2">
      <c r="B5" s="198"/>
      <c r="C5" s="30">
        <v>2020</v>
      </c>
      <c r="D5" s="30">
        <v>2021</v>
      </c>
      <c r="E5" s="32" t="s">
        <v>93</v>
      </c>
      <c r="F5" s="32" t="s">
        <v>116</v>
      </c>
    </row>
    <row r="6" spans="2:7" x14ac:dyDescent="0.2">
      <c r="B6" s="37" t="s">
        <v>1</v>
      </c>
      <c r="C6" s="39">
        <v>10888419013.67</v>
      </c>
      <c r="D6" s="66">
        <v>9982948042.8999996</v>
      </c>
      <c r="E6" s="39">
        <v>-905470970.79999995</v>
      </c>
      <c r="F6" s="40">
        <v>-8.3199999999999996E-2</v>
      </c>
    </row>
    <row r="7" spans="2:7" x14ac:dyDescent="0.2">
      <c r="B7" s="37" t="s">
        <v>2</v>
      </c>
      <c r="C7" s="39">
        <v>10742492838.35</v>
      </c>
      <c r="D7" s="66">
        <v>10564911659.820021</v>
      </c>
      <c r="E7" s="39">
        <f>+(D7-C7)</f>
        <v>-177581178.52997971</v>
      </c>
      <c r="F7" s="40">
        <f>+E7/C7</f>
        <v>-1.6530723473794317E-2</v>
      </c>
    </row>
    <row r="8" spans="2:7" x14ac:dyDescent="0.2">
      <c r="B8" s="37" t="s">
        <v>3</v>
      </c>
      <c r="C8" s="39">
        <v>11610593657.950001</v>
      </c>
      <c r="D8" s="66">
        <v>11626053032.30003</v>
      </c>
      <c r="E8" s="39">
        <f>+(D8-C8)</f>
        <v>15459374.350028992</v>
      </c>
      <c r="F8" s="40">
        <f>+E8/C8</f>
        <v>1.3314887081112908E-3</v>
      </c>
    </row>
    <row r="9" spans="2:7" x14ac:dyDescent="0.2">
      <c r="B9" s="37" t="s">
        <v>4</v>
      </c>
      <c r="C9" s="39">
        <v>9466650813.3299999</v>
      </c>
      <c r="D9" s="66">
        <v>10595860989.16008</v>
      </c>
      <c r="E9" s="39">
        <f>+(D9-C9)</f>
        <v>1129210175.83008</v>
      </c>
      <c r="F9" s="40">
        <f>+E9/C9</f>
        <v>0.11928296480948025</v>
      </c>
      <c r="G9" s="146"/>
    </row>
    <row r="10" spans="2:7" x14ac:dyDescent="0.2">
      <c r="B10" s="37" t="s">
        <v>5</v>
      </c>
      <c r="C10" s="39">
        <v>9481077854.7399998</v>
      </c>
      <c r="D10" s="37"/>
      <c r="E10" s="37"/>
      <c r="F10" s="37"/>
    </row>
    <row r="11" spans="2:7" x14ac:dyDescent="0.2">
      <c r="B11" s="37" t="s">
        <v>6</v>
      </c>
      <c r="C11" s="39">
        <v>9030173087.9500008</v>
      </c>
      <c r="D11" s="37"/>
      <c r="E11" s="37"/>
      <c r="F11" s="37"/>
    </row>
    <row r="12" spans="2:7" x14ac:dyDescent="0.2">
      <c r="B12" s="37" t="s">
        <v>7</v>
      </c>
      <c r="C12" s="39">
        <v>9765625764.6399994</v>
      </c>
      <c r="D12" s="37"/>
      <c r="E12" s="37"/>
      <c r="F12" s="37"/>
    </row>
    <row r="13" spans="2:7" x14ac:dyDescent="0.2">
      <c r="B13" s="37" t="s">
        <v>8</v>
      </c>
      <c r="C13" s="39">
        <v>9738203991.7999992</v>
      </c>
      <c r="D13" s="37"/>
      <c r="E13" s="37"/>
      <c r="F13" s="37"/>
    </row>
    <row r="14" spans="2:7" x14ac:dyDescent="0.2">
      <c r="B14" s="37" t="s">
        <v>9</v>
      </c>
      <c r="C14" s="39">
        <v>9957451903.0200005</v>
      </c>
      <c r="D14" s="37"/>
      <c r="E14" s="37"/>
      <c r="F14" s="37"/>
    </row>
    <row r="15" spans="2:7" x14ac:dyDescent="0.2">
      <c r="B15" s="37" t="s">
        <v>10</v>
      </c>
      <c r="C15" s="39">
        <v>10144090976.74</v>
      </c>
      <c r="D15" s="37"/>
      <c r="E15" s="37"/>
      <c r="F15" s="37"/>
    </row>
    <row r="16" spans="2:7" x14ac:dyDescent="0.2">
      <c r="B16" s="37" t="s">
        <v>11</v>
      </c>
      <c r="C16" s="39">
        <v>10084156039.780001</v>
      </c>
      <c r="D16" s="37"/>
      <c r="E16" s="37"/>
      <c r="F16" s="37"/>
    </row>
    <row r="17" spans="2:6" x14ac:dyDescent="0.2">
      <c r="B17" s="37" t="s">
        <v>12</v>
      </c>
      <c r="C17" s="39">
        <v>10489054623.540001</v>
      </c>
      <c r="D17" s="37"/>
      <c r="E17" s="37"/>
      <c r="F17" s="37"/>
    </row>
  </sheetData>
  <mergeCells count="6">
    <mergeCell ref="B4:B5"/>
    <mergeCell ref="C4:D4"/>
    <mergeCell ref="E4:F4"/>
    <mergeCell ref="B1:F1"/>
    <mergeCell ref="B2:F2"/>
    <mergeCell ref="B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18"/>
  <sheetViews>
    <sheetView showGridLines="0" workbookViewId="0">
      <selection activeCell="C29" sqref="C29"/>
    </sheetView>
  </sheetViews>
  <sheetFormatPr defaultRowHeight="12.75" x14ac:dyDescent="0.2"/>
  <cols>
    <col min="1" max="1" width="9.140625" style="1"/>
    <col min="2" max="2" width="37.28515625" style="1" bestFit="1" customWidth="1"/>
    <col min="3" max="3" width="20.28515625" style="1" customWidth="1"/>
    <col min="4" max="4" width="15.85546875" style="1" bestFit="1" customWidth="1"/>
    <col min="5" max="5" width="7.85546875" style="1" bestFit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175" t="s">
        <v>143</v>
      </c>
      <c r="C1" s="175"/>
      <c r="D1" s="175"/>
      <c r="E1" s="175"/>
      <c r="F1" s="3"/>
    </row>
    <row r="2" spans="2:9" x14ac:dyDescent="0.2">
      <c r="B2" s="175" t="s">
        <v>145</v>
      </c>
      <c r="C2" s="175"/>
      <c r="D2" s="175"/>
      <c r="E2" s="175"/>
      <c r="F2" s="3"/>
    </row>
    <row r="3" spans="2:9" x14ac:dyDescent="0.2">
      <c r="B3" s="183" t="s">
        <v>215</v>
      </c>
      <c r="C3" s="183"/>
      <c r="D3" s="183"/>
      <c r="E3" s="183"/>
      <c r="F3" s="11"/>
    </row>
    <row r="4" spans="2:9" ht="30" customHeight="1" x14ac:dyDescent="0.2">
      <c r="B4" s="30" t="s">
        <v>120</v>
      </c>
      <c r="C4" s="124" t="s">
        <v>117</v>
      </c>
      <c r="D4" s="125" t="s">
        <v>118</v>
      </c>
      <c r="E4" s="124" t="s">
        <v>119</v>
      </c>
      <c r="F4" s="12"/>
    </row>
    <row r="5" spans="2:9" x14ac:dyDescent="0.2">
      <c r="B5" s="37" t="s">
        <v>205</v>
      </c>
      <c r="C5" s="67">
        <v>5423580975.249999</v>
      </c>
      <c r="D5" s="68">
        <v>31635</v>
      </c>
      <c r="E5" s="68">
        <v>26102</v>
      </c>
    </row>
    <row r="6" spans="2:9" x14ac:dyDescent="0.2">
      <c r="B6" s="37" t="s">
        <v>121</v>
      </c>
      <c r="C6" s="67">
        <v>2988228883.8000016</v>
      </c>
      <c r="D6" s="68">
        <v>30601</v>
      </c>
      <c r="E6" s="68">
        <v>26506</v>
      </c>
    </row>
    <row r="7" spans="2:9" x14ac:dyDescent="0.2">
      <c r="B7" s="37" t="s">
        <v>122</v>
      </c>
      <c r="C7" s="34">
        <v>1535003775.7499964</v>
      </c>
      <c r="D7" s="33">
        <v>18746</v>
      </c>
      <c r="E7" s="33">
        <v>16259</v>
      </c>
    </row>
    <row r="8" spans="2:9" x14ac:dyDescent="0.2">
      <c r="B8" s="37" t="s">
        <v>123</v>
      </c>
      <c r="C8" s="34">
        <v>193691177.96000013</v>
      </c>
      <c r="D8" s="33">
        <v>1032</v>
      </c>
      <c r="E8" s="33">
        <v>916</v>
      </c>
      <c r="F8" s="25"/>
      <c r="G8" s="23"/>
      <c r="H8" s="24"/>
      <c r="I8" s="24"/>
    </row>
    <row r="9" spans="2:9" x14ac:dyDescent="0.2">
      <c r="B9" s="37" t="s">
        <v>124</v>
      </c>
      <c r="C9" s="34">
        <v>147828880.74999997</v>
      </c>
      <c r="D9" s="33">
        <v>2549</v>
      </c>
      <c r="E9" s="69">
        <v>2266</v>
      </c>
      <c r="F9" s="25"/>
      <c r="G9" s="23"/>
      <c r="H9" s="24"/>
      <c r="I9" s="24"/>
    </row>
    <row r="10" spans="2:9" x14ac:dyDescent="0.2">
      <c r="B10" s="37" t="s">
        <v>125</v>
      </c>
      <c r="C10" s="34">
        <v>129982716.49999999</v>
      </c>
      <c r="D10" s="33">
        <v>72</v>
      </c>
      <c r="E10" s="33">
        <v>61</v>
      </c>
      <c r="F10" s="25"/>
      <c r="G10" s="23"/>
      <c r="H10" s="24"/>
      <c r="I10" s="24"/>
    </row>
    <row r="11" spans="2:9" x14ac:dyDescent="0.2">
      <c r="B11" s="37" t="s">
        <v>135</v>
      </c>
      <c r="C11" s="34">
        <v>34345320.140000001</v>
      </c>
      <c r="D11" s="69">
        <v>256</v>
      </c>
      <c r="E11" s="69">
        <v>238</v>
      </c>
      <c r="F11" s="25"/>
      <c r="G11" s="23"/>
      <c r="H11" s="24"/>
      <c r="I11" s="24"/>
    </row>
    <row r="12" spans="2:9" x14ac:dyDescent="0.2">
      <c r="B12" s="37" t="s">
        <v>126</v>
      </c>
      <c r="C12" s="34">
        <v>32702246.090000007</v>
      </c>
      <c r="D12" s="69">
        <v>261</v>
      </c>
      <c r="E12" s="69">
        <v>252</v>
      </c>
      <c r="F12" s="25"/>
      <c r="G12" s="23"/>
      <c r="H12" s="24"/>
      <c r="I12" s="24"/>
    </row>
    <row r="13" spans="2:9" x14ac:dyDescent="0.2">
      <c r="B13" s="37" t="s">
        <v>128</v>
      </c>
      <c r="C13" s="34">
        <v>27488662.600000009</v>
      </c>
      <c r="D13" s="69">
        <v>369</v>
      </c>
      <c r="E13" s="69">
        <v>335</v>
      </c>
      <c r="F13" s="25"/>
      <c r="G13" s="23"/>
      <c r="H13" s="24"/>
      <c r="I13" s="24"/>
    </row>
    <row r="14" spans="2:9" x14ac:dyDescent="0.2">
      <c r="B14" s="37" t="s">
        <v>127</v>
      </c>
      <c r="C14" s="34">
        <v>27154016.300000008</v>
      </c>
      <c r="D14" s="69">
        <v>333</v>
      </c>
      <c r="E14" s="69">
        <v>300</v>
      </c>
      <c r="F14" s="25"/>
      <c r="G14" s="23"/>
      <c r="H14" s="24"/>
      <c r="I14" s="24"/>
    </row>
    <row r="15" spans="2:9" x14ac:dyDescent="0.2">
      <c r="B15" s="37" t="s">
        <v>129</v>
      </c>
      <c r="C15" s="34">
        <v>22847048.039999995</v>
      </c>
      <c r="D15" s="69">
        <v>199</v>
      </c>
      <c r="E15" s="69">
        <v>168</v>
      </c>
      <c r="F15" s="25"/>
      <c r="G15" s="23"/>
      <c r="H15" s="24"/>
      <c r="I15" s="24"/>
    </row>
    <row r="16" spans="2:9" x14ac:dyDescent="0.2">
      <c r="B16" s="37" t="s">
        <v>130</v>
      </c>
      <c r="C16" s="34">
        <v>16528736.779999992</v>
      </c>
      <c r="D16" s="69">
        <v>221</v>
      </c>
      <c r="E16" s="69">
        <v>190</v>
      </c>
      <c r="F16" s="25"/>
      <c r="G16" s="23"/>
      <c r="H16" s="24"/>
      <c r="I16" s="24"/>
    </row>
    <row r="17" spans="2:9" x14ac:dyDescent="0.2">
      <c r="B17" s="37" t="s">
        <v>131</v>
      </c>
      <c r="C17" s="34">
        <v>16478549.199999997</v>
      </c>
      <c r="D17" s="69">
        <v>474</v>
      </c>
      <c r="E17" s="69">
        <v>414</v>
      </c>
      <c r="F17" s="25"/>
      <c r="G17" s="23"/>
      <c r="H17" s="24"/>
      <c r="I17" s="24"/>
    </row>
    <row r="18" spans="2:9" x14ac:dyDescent="0.2">
      <c r="B18" s="41" t="s">
        <v>201</v>
      </c>
      <c r="C18" s="36">
        <v>10595860989.159996</v>
      </c>
      <c r="D18" s="35">
        <v>86748</v>
      </c>
      <c r="E18" s="35">
        <v>74007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17" sqref="B17"/>
    </sheetView>
  </sheetViews>
  <sheetFormatPr defaultRowHeight="12.75" x14ac:dyDescent="0.2"/>
  <cols>
    <col min="1" max="1" width="9.140625" style="1"/>
    <col min="2" max="2" width="37.140625" style="1" bestFit="1" customWidth="1"/>
    <col min="3" max="3" width="20.140625" style="1" bestFit="1" customWidth="1"/>
    <col min="4" max="4" width="17.42578125" style="1" bestFit="1" customWidth="1"/>
    <col min="5" max="5" width="15.85546875" style="1" bestFit="1" customWidth="1"/>
    <col min="6" max="16384" width="9.140625" style="1"/>
  </cols>
  <sheetData>
    <row r="1" spans="2:5" x14ac:dyDescent="0.2">
      <c r="B1" s="175" t="s">
        <v>176</v>
      </c>
      <c r="C1" s="175"/>
      <c r="D1" s="175"/>
      <c r="E1" s="175"/>
    </row>
    <row r="2" spans="2:5" x14ac:dyDescent="0.2">
      <c r="B2" s="175" t="s">
        <v>146</v>
      </c>
      <c r="C2" s="175"/>
      <c r="D2" s="175"/>
      <c r="E2" s="175"/>
    </row>
    <row r="3" spans="2:5" x14ac:dyDescent="0.2">
      <c r="B3" s="183" t="s">
        <v>215</v>
      </c>
      <c r="C3" s="183"/>
      <c r="D3" s="183"/>
      <c r="E3" s="183"/>
    </row>
    <row r="4" spans="2:5" x14ac:dyDescent="0.2">
      <c r="B4" s="30" t="s">
        <v>86</v>
      </c>
      <c r="C4" s="125" t="s">
        <v>117</v>
      </c>
      <c r="D4" s="125" t="s">
        <v>118</v>
      </c>
      <c r="E4" s="125" t="s">
        <v>119</v>
      </c>
    </row>
    <row r="5" spans="2:5" x14ac:dyDescent="0.2">
      <c r="B5" s="46" t="s">
        <v>55</v>
      </c>
      <c r="C5" s="48">
        <v>8773730531.5099945</v>
      </c>
      <c r="D5" s="47">
        <v>72535</v>
      </c>
      <c r="E5" s="47">
        <v>62163</v>
      </c>
    </row>
    <row r="6" spans="2:5" x14ac:dyDescent="0.2">
      <c r="B6" s="50" t="s">
        <v>56</v>
      </c>
      <c r="C6" s="39">
        <v>3752259543.3099999</v>
      </c>
      <c r="D6" s="38">
        <v>917</v>
      </c>
      <c r="E6" s="38">
        <v>402</v>
      </c>
    </row>
    <row r="7" spans="2:5" x14ac:dyDescent="0.2">
      <c r="B7" s="50" t="s">
        <v>57</v>
      </c>
      <c r="C7" s="39">
        <v>152771609.50000012</v>
      </c>
      <c r="D7" s="38">
        <v>4691</v>
      </c>
      <c r="E7" s="38">
        <v>4279</v>
      </c>
    </row>
    <row r="8" spans="2:5" x14ac:dyDescent="0.2">
      <c r="B8" s="50" t="s">
        <v>58</v>
      </c>
      <c r="C8" s="39">
        <v>1422962214.359997</v>
      </c>
      <c r="D8" s="38">
        <v>27952</v>
      </c>
      <c r="E8" s="38">
        <v>24833</v>
      </c>
    </row>
    <row r="9" spans="2:5" x14ac:dyDescent="0.2">
      <c r="B9" s="50" t="s">
        <v>59</v>
      </c>
      <c r="C9" s="39">
        <v>306354575.01999998</v>
      </c>
      <c r="D9" s="38">
        <v>960</v>
      </c>
      <c r="E9" s="38">
        <v>765</v>
      </c>
    </row>
    <row r="10" spans="2:5" x14ac:dyDescent="0.2">
      <c r="B10" s="50" t="s">
        <v>60</v>
      </c>
      <c r="C10" s="39">
        <v>144247506.05999991</v>
      </c>
      <c r="D10" s="38">
        <v>498</v>
      </c>
      <c r="E10" s="38">
        <v>454</v>
      </c>
    </row>
    <row r="11" spans="2:5" x14ac:dyDescent="0.2">
      <c r="B11" s="50" t="s">
        <v>61</v>
      </c>
      <c r="C11" s="39">
        <v>335231532.01999944</v>
      </c>
      <c r="D11" s="38">
        <v>6180</v>
      </c>
      <c r="E11" s="38">
        <v>4844</v>
      </c>
    </row>
    <row r="12" spans="2:5" x14ac:dyDescent="0.2">
      <c r="B12" s="50" t="s">
        <v>62</v>
      </c>
      <c r="C12" s="39">
        <v>722663882.42000055</v>
      </c>
      <c r="D12" s="38">
        <v>2911</v>
      </c>
      <c r="E12" s="38">
        <v>2557</v>
      </c>
    </row>
    <row r="13" spans="2:5" x14ac:dyDescent="0.2">
      <c r="B13" s="50" t="s">
        <v>63</v>
      </c>
      <c r="C13" s="39">
        <v>1113659343.4299979</v>
      </c>
      <c r="D13" s="38">
        <v>19113</v>
      </c>
      <c r="E13" s="38">
        <v>15951</v>
      </c>
    </row>
    <row r="14" spans="2:5" x14ac:dyDescent="0.2">
      <c r="B14" s="50" t="s">
        <v>64</v>
      </c>
      <c r="C14" s="39">
        <v>267758525.06999993</v>
      </c>
      <c r="D14" s="38">
        <v>1920</v>
      </c>
      <c r="E14" s="38">
        <v>1575</v>
      </c>
    </row>
    <row r="15" spans="2:5" x14ac:dyDescent="0.2">
      <c r="B15" s="50" t="s">
        <v>65</v>
      </c>
      <c r="C15" s="39">
        <v>297859720.60000014</v>
      </c>
      <c r="D15" s="38">
        <v>4026</v>
      </c>
      <c r="E15" s="38">
        <v>3596</v>
      </c>
    </row>
    <row r="16" spans="2:5" x14ac:dyDescent="0.2">
      <c r="B16" s="50" t="s">
        <v>66</v>
      </c>
      <c r="C16" s="39">
        <v>257962079.72</v>
      </c>
      <c r="D16" s="38">
        <v>3367</v>
      </c>
      <c r="E16" s="38">
        <v>2907</v>
      </c>
    </row>
    <row r="17" spans="2:5" x14ac:dyDescent="0.2">
      <c r="B17" s="46" t="s">
        <v>67</v>
      </c>
      <c r="C17" s="48">
        <v>1652972527.0999994</v>
      </c>
      <c r="D17" s="47">
        <v>11536</v>
      </c>
      <c r="E17" s="47">
        <v>9610</v>
      </c>
    </row>
    <row r="18" spans="2:5" x14ac:dyDescent="0.2">
      <c r="B18" s="50" t="s">
        <v>68</v>
      </c>
      <c r="C18" s="39">
        <v>267592529.70000023</v>
      </c>
      <c r="D18" s="38">
        <v>5675</v>
      </c>
      <c r="E18" s="38">
        <v>4620</v>
      </c>
    </row>
    <row r="19" spans="2:5" x14ac:dyDescent="0.2">
      <c r="B19" s="50" t="s">
        <v>69</v>
      </c>
      <c r="C19" s="39">
        <v>76713484.280000061</v>
      </c>
      <c r="D19" s="38">
        <v>87</v>
      </c>
      <c r="E19" s="38">
        <v>65</v>
      </c>
    </row>
    <row r="20" spans="2:5" x14ac:dyDescent="0.2">
      <c r="B20" s="50" t="s">
        <v>70</v>
      </c>
      <c r="C20" s="39">
        <v>1308666513.1199992</v>
      </c>
      <c r="D20" s="38">
        <v>5774</v>
      </c>
      <c r="E20" s="38">
        <v>4925</v>
      </c>
    </row>
    <row r="21" spans="2:5" x14ac:dyDescent="0.2">
      <c r="B21" s="46" t="s">
        <v>71</v>
      </c>
      <c r="C21" s="48">
        <v>159848803.11000001</v>
      </c>
      <c r="D21" s="47">
        <v>2368</v>
      </c>
      <c r="E21" s="47">
        <v>1983</v>
      </c>
    </row>
    <row r="22" spans="2:5" x14ac:dyDescent="0.2">
      <c r="B22" s="50" t="s">
        <v>72</v>
      </c>
      <c r="C22" s="39">
        <v>10806592.139999999</v>
      </c>
      <c r="D22" s="38">
        <v>135</v>
      </c>
      <c r="E22" s="38">
        <v>124</v>
      </c>
    </row>
    <row r="23" spans="2:5" x14ac:dyDescent="0.2">
      <c r="B23" s="50" t="s">
        <v>73</v>
      </c>
      <c r="C23" s="39">
        <v>71634055.040000007</v>
      </c>
      <c r="D23" s="38">
        <v>1113</v>
      </c>
      <c r="E23" s="38">
        <v>916</v>
      </c>
    </row>
    <row r="24" spans="2:5" x14ac:dyDescent="0.2">
      <c r="B24" s="50" t="s">
        <v>74</v>
      </c>
      <c r="C24" s="39">
        <v>54839351.260000028</v>
      </c>
      <c r="D24" s="38">
        <v>601</v>
      </c>
      <c r="E24" s="38">
        <v>517</v>
      </c>
    </row>
    <row r="25" spans="2:5" x14ac:dyDescent="0.2">
      <c r="B25" s="50" t="s">
        <v>75</v>
      </c>
      <c r="C25" s="39">
        <v>22568804.669999998</v>
      </c>
      <c r="D25" s="38">
        <v>519</v>
      </c>
      <c r="E25" s="38">
        <v>426</v>
      </c>
    </row>
    <row r="26" spans="2:5" x14ac:dyDescent="0.2">
      <c r="B26" s="46" t="s">
        <v>174</v>
      </c>
      <c r="C26" s="48">
        <v>9309127.4399999995</v>
      </c>
      <c r="D26" s="47">
        <v>309</v>
      </c>
      <c r="E26" s="47">
        <v>251</v>
      </c>
    </row>
    <row r="27" spans="2:5" x14ac:dyDescent="0.2">
      <c r="B27" s="52" t="s">
        <v>53</v>
      </c>
      <c r="C27" s="43">
        <v>10595860989.159994</v>
      </c>
      <c r="D27" s="42">
        <v>86748</v>
      </c>
      <c r="E27" s="42">
        <v>74007</v>
      </c>
    </row>
    <row r="28" spans="2:5" x14ac:dyDescent="0.2">
      <c r="C28" s="23"/>
      <c r="E28" s="24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dimension ref="B1:N17"/>
  <sheetViews>
    <sheetView showGridLines="0" workbookViewId="0">
      <selection activeCell="F28" sqref="F28"/>
    </sheetView>
  </sheetViews>
  <sheetFormatPr defaultRowHeight="12.75" x14ac:dyDescent="0.2"/>
  <cols>
    <col min="1" max="1" width="9.140625" style="1"/>
    <col min="2" max="2" width="9.7109375" style="1" bestFit="1" customWidth="1"/>
    <col min="3" max="3" width="11.140625" style="1" customWidth="1"/>
    <col min="4" max="4" width="10.5703125" style="1" bestFit="1" customWidth="1"/>
    <col min="5" max="6" width="10" style="1" bestFit="1" customWidth="1"/>
    <col min="7" max="7" width="11" style="1" customWidth="1"/>
    <col min="8" max="8" width="9.85546875" style="7" customWidth="1"/>
    <col min="9" max="9" width="16" style="1" bestFit="1" customWidth="1"/>
    <col min="10" max="10" width="16.85546875" style="1" bestFit="1" customWidth="1"/>
    <col min="11" max="11" width="9" style="1" bestFit="1" customWidth="1"/>
    <col min="12" max="12" width="9" style="7" bestFit="1" customWidth="1"/>
    <col min="13" max="13" width="16" style="1" bestFit="1" customWidth="1"/>
    <col min="14" max="16384" width="9.140625" style="1"/>
  </cols>
  <sheetData>
    <row r="1" spans="2:13" x14ac:dyDescent="0.2">
      <c r="B1" s="151" t="s">
        <v>77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2"/>
    </row>
    <row r="2" spans="2:13" x14ac:dyDescent="0.2">
      <c r="B2" s="151" t="s">
        <v>88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2"/>
    </row>
    <row r="3" spans="2:13" x14ac:dyDescent="0.2">
      <c r="B3" s="152" t="s">
        <v>108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"/>
    </row>
    <row r="4" spans="2:13" ht="25.5" customHeight="1" x14ac:dyDescent="0.2">
      <c r="B4" s="156" t="s">
        <v>0</v>
      </c>
      <c r="C4" s="155" t="s">
        <v>13</v>
      </c>
      <c r="D4" s="155"/>
      <c r="E4" s="155" t="s">
        <v>190</v>
      </c>
      <c r="F4" s="155"/>
      <c r="G4" s="153" t="s">
        <v>216</v>
      </c>
      <c r="H4" s="154"/>
      <c r="I4" s="155" t="s">
        <v>89</v>
      </c>
      <c r="J4" s="155"/>
      <c r="K4" s="153" t="s">
        <v>95</v>
      </c>
      <c r="L4" s="154"/>
      <c r="M4" s="12"/>
    </row>
    <row r="5" spans="2:13" x14ac:dyDescent="0.2">
      <c r="B5" s="156"/>
      <c r="C5" s="105">
        <v>2020</v>
      </c>
      <c r="D5" s="105">
        <v>2021</v>
      </c>
      <c r="E5" s="105">
        <v>2020</v>
      </c>
      <c r="F5" s="105">
        <v>2021</v>
      </c>
      <c r="G5" s="85" t="s">
        <v>93</v>
      </c>
      <c r="H5" s="85" t="s">
        <v>94</v>
      </c>
      <c r="I5" s="86">
        <v>2020</v>
      </c>
      <c r="J5" s="86">
        <v>2021</v>
      </c>
      <c r="K5" s="85">
        <v>2020</v>
      </c>
      <c r="L5" s="85">
        <v>2021</v>
      </c>
    </row>
    <row r="6" spans="2:13" ht="15" x14ac:dyDescent="0.25">
      <c r="B6" s="106" t="s">
        <v>1</v>
      </c>
      <c r="C6" s="107">
        <v>2115369</v>
      </c>
      <c r="D6" s="107">
        <v>1938893</v>
      </c>
      <c r="E6" s="107">
        <v>2243987</v>
      </c>
      <c r="F6" s="107">
        <v>2055328</v>
      </c>
      <c r="G6" s="108">
        <f>+F6-E6</f>
        <v>-188659</v>
      </c>
      <c r="H6" s="88">
        <f>+G6/C6</f>
        <v>-8.9184912892266072E-2</v>
      </c>
      <c r="I6" s="147">
        <v>51749883133</v>
      </c>
      <c r="J6" s="147">
        <v>50207958507</v>
      </c>
      <c r="K6" s="109">
        <f t="shared" ref="K6:L8" si="0">+I6/C6</f>
        <v>24463.761704459128</v>
      </c>
      <c r="L6" s="109">
        <f t="shared" si="0"/>
        <v>25895.167245949106</v>
      </c>
      <c r="M6"/>
    </row>
    <row r="7" spans="2:13" x14ac:dyDescent="0.2">
      <c r="B7" s="106" t="s">
        <v>2</v>
      </c>
      <c r="C7" s="107">
        <v>2122113</v>
      </c>
      <c r="D7" s="107">
        <v>1961338</v>
      </c>
      <c r="E7" s="107">
        <v>2250518</v>
      </c>
      <c r="F7" s="107">
        <v>2079028</v>
      </c>
      <c r="G7" s="108">
        <f>+F7-E7</f>
        <v>-171490</v>
      </c>
      <c r="H7" s="88">
        <f>+G7/C7</f>
        <v>-8.0810965297323942E-2</v>
      </c>
      <c r="I7" s="147">
        <v>52189716289</v>
      </c>
      <c r="J7" s="147">
        <v>50771321142</v>
      </c>
      <c r="K7" s="109">
        <f t="shared" si="0"/>
        <v>24593.278627952423</v>
      </c>
      <c r="L7" s="109">
        <f t="shared" si="0"/>
        <v>25886.064075646318</v>
      </c>
    </row>
    <row r="8" spans="2:13" x14ac:dyDescent="0.2">
      <c r="B8" s="106" t="s">
        <v>3</v>
      </c>
      <c r="C8" s="107">
        <v>2107803</v>
      </c>
      <c r="D8" s="107">
        <v>1976093</v>
      </c>
      <c r="E8" s="107">
        <v>2232860</v>
      </c>
      <c r="F8" s="107">
        <v>2098961</v>
      </c>
      <c r="G8" s="108">
        <f>+F8-E8</f>
        <v>-133899</v>
      </c>
      <c r="H8" s="88">
        <f>+G8/C8</f>
        <v>-6.352538638572959E-2</v>
      </c>
      <c r="I8" s="147">
        <v>52247905342</v>
      </c>
      <c r="J8" s="147">
        <v>52148297268</v>
      </c>
      <c r="K8" s="109">
        <f t="shared" si="0"/>
        <v>24787.850355085367</v>
      </c>
      <c r="L8" s="109">
        <f t="shared" si="0"/>
        <v>26389.596677889149</v>
      </c>
    </row>
    <row r="9" spans="2:13" x14ac:dyDescent="0.2">
      <c r="B9" s="106" t="s">
        <v>4</v>
      </c>
      <c r="C9" s="107">
        <v>1604241</v>
      </c>
      <c r="D9" s="107">
        <v>2008133</v>
      </c>
      <c r="E9" s="107">
        <v>1706218</v>
      </c>
      <c r="F9" s="107">
        <v>2134184</v>
      </c>
      <c r="G9" s="108">
        <f>+F9-E9</f>
        <v>427966</v>
      </c>
      <c r="H9" s="88">
        <f>+G9/C9</f>
        <v>0.26677163842589735</v>
      </c>
      <c r="I9" s="147">
        <v>41524137037</v>
      </c>
      <c r="J9" s="109">
        <v>53190837011.07</v>
      </c>
      <c r="K9" s="109">
        <f>+I9/C9</f>
        <v>25883.976931770227</v>
      </c>
      <c r="L9" s="109">
        <v>26487.706248077193</v>
      </c>
    </row>
    <row r="10" spans="2:13" x14ac:dyDescent="0.2">
      <c r="B10" s="106" t="s">
        <v>5</v>
      </c>
      <c r="C10" s="107">
        <v>1591820</v>
      </c>
      <c r="D10" s="107"/>
      <c r="E10" s="107">
        <v>1690146</v>
      </c>
      <c r="F10" s="107"/>
      <c r="G10" s="108"/>
      <c r="H10" s="110"/>
      <c r="I10" s="147">
        <v>40970135088</v>
      </c>
      <c r="J10" s="109"/>
      <c r="K10" s="109">
        <f t="shared" ref="K10:K17" si="1">+I10/C10</f>
        <v>25737.919543666998</v>
      </c>
      <c r="L10" s="109"/>
    </row>
    <row r="11" spans="2:13" x14ac:dyDescent="0.2">
      <c r="B11" s="106" t="s">
        <v>6</v>
      </c>
      <c r="C11" s="107">
        <v>1790106</v>
      </c>
      <c r="D11" s="107"/>
      <c r="E11" s="107">
        <v>1899238</v>
      </c>
      <c r="F11" s="107"/>
      <c r="G11" s="108"/>
      <c r="H11" s="110"/>
      <c r="I11" s="147">
        <v>44400813807</v>
      </c>
      <c r="J11" s="109"/>
      <c r="K11" s="109">
        <f t="shared" si="1"/>
        <v>24803.455106569108</v>
      </c>
      <c r="L11" s="109"/>
    </row>
    <row r="12" spans="2:13" x14ac:dyDescent="0.2">
      <c r="B12" s="106" t="s">
        <v>7</v>
      </c>
      <c r="C12" s="107">
        <v>1857991</v>
      </c>
      <c r="D12" s="107"/>
      <c r="E12" s="107">
        <v>1977377</v>
      </c>
      <c r="F12" s="107"/>
      <c r="G12" s="108"/>
      <c r="H12" s="110"/>
      <c r="I12" s="147">
        <v>46357530011</v>
      </c>
      <c r="J12" s="109"/>
      <c r="K12" s="109">
        <f t="shared" si="1"/>
        <v>24950.352295032644</v>
      </c>
      <c r="L12" s="109"/>
    </row>
    <row r="13" spans="2:13" x14ac:dyDescent="0.2">
      <c r="B13" s="106" t="s">
        <v>8</v>
      </c>
      <c r="C13" s="107">
        <v>1846117</v>
      </c>
      <c r="D13" s="107"/>
      <c r="E13" s="107">
        <v>1953783</v>
      </c>
      <c r="F13" s="107"/>
      <c r="G13" s="108"/>
      <c r="H13" s="110"/>
      <c r="I13" s="147">
        <v>46542938045</v>
      </c>
      <c r="J13" s="109"/>
      <c r="K13" s="109">
        <f t="shared" si="1"/>
        <v>25211.261282464762</v>
      </c>
      <c r="L13" s="109"/>
    </row>
    <row r="14" spans="2:13" x14ac:dyDescent="0.2">
      <c r="B14" s="106" t="s">
        <v>9</v>
      </c>
      <c r="C14" s="107">
        <v>1871459</v>
      </c>
      <c r="D14" s="107"/>
      <c r="E14" s="107">
        <v>1984089</v>
      </c>
      <c r="F14" s="107"/>
      <c r="G14" s="108"/>
      <c r="H14" s="110"/>
      <c r="I14" s="147">
        <v>46730136845</v>
      </c>
      <c r="J14" s="109"/>
      <c r="K14" s="109">
        <f t="shared" si="1"/>
        <v>24969.89613184152</v>
      </c>
      <c r="L14" s="109"/>
    </row>
    <row r="15" spans="2:13" x14ac:dyDescent="0.2">
      <c r="B15" s="106" t="s">
        <v>10</v>
      </c>
      <c r="C15" s="107">
        <v>1888893</v>
      </c>
      <c r="D15" s="107"/>
      <c r="E15" s="107">
        <v>2003680</v>
      </c>
      <c r="F15" s="107"/>
      <c r="G15" s="108"/>
      <c r="H15" s="110"/>
      <c r="I15" s="147">
        <v>47636535058</v>
      </c>
      <c r="J15" s="109"/>
      <c r="K15" s="109">
        <f t="shared" si="1"/>
        <v>25219.287200492563</v>
      </c>
      <c r="L15" s="109"/>
    </row>
    <row r="16" spans="2:13" x14ac:dyDescent="0.2">
      <c r="B16" s="106" t="s">
        <v>11</v>
      </c>
      <c r="C16" s="107">
        <v>1917951</v>
      </c>
      <c r="D16" s="107"/>
      <c r="E16" s="107">
        <v>2033157</v>
      </c>
      <c r="F16" s="107"/>
      <c r="G16" s="108"/>
      <c r="H16" s="110"/>
      <c r="I16" s="147">
        <v>48307479637</v>
      </c>
      <c r="J16" s="109"/>
      <c r="K16" s="109">
        <f t="shared" si="1"/>
        <v>25187.024922430239</v>
      </c>
      <c r="L16" s="109"/>
    </row>
    <row r="17" spans="2:14" x14ac:dyDescent="0.2">
      <c r="B17" s="106" t="s">
        <v>12</v>
      </c>
      <c r="C17" s="107">
        <v>1920083</v>
      </c>
      <c r="D17" s="107"/>
      <c r="E17" s="107">
        <v>2034858</v>
      </c>
      <c r="F17" s="107"/>
      <c r="G17" s="108"/>
      <c r="H17" s="110"/>
      <c r="I17" s="147">
        <v>49673527990</v>
      </c>
      <c r="J17" s="109"/>
      <c r="K17" s="109">
        <f t="shared" si="1"/>
        <v>25870.510800835171</v>
      </c>
      <c r="L17" s="109"/>
      <c r="N17" s="9"/>
    </row>
  </sheetData>
  <mergeCells count="9">
    <mergeCell ref="B1:L1"/>
    <mergeCell ref="B2:L2"/>
    <mergeCell ref="B3:L3"/>
    <mergeCell ref="G4:H4"/>
    <mergeCell ref="K4:L4"/>
    <mergeCell ref="I4:J4"/>
    <mergeCell ref="B4:B5"/>
    <mergeCell ref="C4:D4"/>
    <mergeCell ref="E4:F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G20"/>
  <sheetViews>
    <sheetView showGridLines="0" workbookViewId="0">
      <selection activeCell="E37" sqref="E37"/>
    </sheetView>
  </sheetViews>
  <sheetFormatPr defaultRowHeight="12.75" x14ac:dyDescent="0.2"/>
  <cols>
    <col min="1" max="1" width="9.140625" style="1"/>
    <col min="2" max="2" width="41" style="1" bestFit="1" customWidth="1"/>
    <col min="3" max="4" width="13.85546875" style="1" bestFit="1" customWidth="1"/>
    <col min="5" max="5" width="14.5703125" style="1" bestFit="1" customWidth="1"/>
    <col min="6" max="6" width="10.28515625" style="1" bestFit="1" customWidth="1"/>
    <col min="7" max="7" width="20.14062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7" x14ac:dyDescent="0.2">
      <c r="B1" s="175" t="s">
        <v>177</v>
      </c>
      <c r="C1" s="175"/>
      <c r="D1" s="175"/>
      <c r="E1" s="175"/>
      <c r="F1" s="175"/>
      <c r="G1" s="175"/>
    </row>
    <row r="2" spans="2:7" x14ac:dyDescent="0.2">
      <c r="B2" s="175" t="s">
        <v>147</v>
      </c>
      <c r="C2" s="175"/>
      <c r="D2" s="175"/>
      <c r="E2" s="175"/>
      <c r="F2" s="175"/>
      <c r="G2" s="175"/>
    </row>
    <row r="3" spans="2:7" x14ac:dyDescent="0.2">
      <c r="B3" s="175" t="s">
        <v>223</v>
      </c>
      <c r="C3" s="175"/>
      <c r="D3" s="175"/>
      <c r="E3" s="175"/>
      <c r="F3" s="175"/>
      <c r="G3" s="175"/>
    </row>
    <row r="4" spans="2:7" x14ac:dyDescent="0.2">
      <c r="B4" s="183" t="s">
        <v>215</v>
      </c>
      <c r="C4" s="183"/>
      <c r="D4" s="183"/>
      <c r="E4" s="183"/>
      <c r="F4" s="183"/>
      <c r="G4" s="183"/>
    </row>
    <row r="5" spans="2:7" x14ac:dyDescent="0.2">
      <c r="B5" s="30" t="s">
        <v>120</v>
      </c>
      <c r="C5" s="125" t="s">
        <v>149</v>
      </c>
      <c r="D5" s="125" t="s">
        <v>150</v>
      </c>
      <c r="E5" s="125" t="s">
        <v>168</v>
      </c>
      <c r="F5" s="125" t="s">
        <v>193</v>
      </c>
      <c r="G5" s="125" t="s">
        <v>222</v>
      </c>
    </row>
    <row r="6" spans="2:7" x14ac:dyDescent="0.2">
      <c r="B6" s="37" t="s">
        <v>205</v>
      </c>
      <c r="C6" s="67">
        <v>3611087890</v>
      </c>
      <c r="D6" s="67">
        <v>1424299470</v>
      </c>
      <c r="E6" s="67">
        <v>383348509</v>
      </c>
      <c r="F6" s="67">
        <v>4842469.1800000006</v>
      </c>
      <c r="G6" s="67">
        <v>5423580975.249999</v>
      </c>
    </row>
    <row r="7" spans="2:7" x14ac:dyDescent="0.2">
      <c r="B7" s="37" t="s">
        <v>121</v>
      </c>
      <c r="C7" s="67">
        <v>2102190647</v>
      </c>
      <c r="D7" s="67">
        <v>818736703</v>
      </c>
      <c r="E7" s="67">
        <v>62734843</v>
      </c>
      <c r="F7" s="67">
        <v>4563832.4999999972</v>
      </c>
      <c r="G7" s="67">
        <v>2988228883.8000016</v>
      </c>
    </row>
    <row r="8" spans="2:7" x14ac:dyDescent="0.2">
      <c r="B8" s="37" t="s">
        <v>122</v>
      </c>
      <c r="C8" s="67">
        <v>1079902490</v>
      </c>
      <c r="D8" s="67">
        <v>420910701</v>
      </c>
      <c r="E8" s="67">
        <v>31606248</v>
      </c>
      <c r="F8" s="67">
        <v>2581881.9900000002</v>
      </c>
      <c r="G8" s="67">
        <v>1535003775.7499964</v>
      </c>
    </row>
    <row r="9" spans="2:7" x14ac:dyDescent="0.2">
      <c r="B9" s="37" t="s">
        <v>123</v>
      </c>
      <c r="C9" s="67">
        <v>136206133</v>
      </c>
      <c r="D9" s="67">
        <v>54246350</v>
      </c>
      <c r="E9" s="67">
        <v>3067130</v>
      </c>
      <c r="F9" s="67">
        <v>171053.68000000002</v>
      </c>
      <c r="G9" s="67">
        <v>193691177.96000013</v>
      </c>
    </row>
    <row r="10" spans="2:7" x14ac:dyDescent="0.2">
      <c r="B10" s="37" t="s">
        <v>124</v>
      </c>
      <c r="C10" s="67">
        <v>103894771</v>
      </c>
      <c r="D10" s="67">
        <v>40331953</v>
      </c>
      <c r="E10" s="67">
        <v>3257579</v>
      </c>
      <c r="F10" s="67">
        <v>343680.09999999992</v>
      </c>
      <c r="G10" s="67">
        <v>147828880.74999997</v>
      </c>
    </row>
    <row r="11" spans="2:7" x14ac:dyDescent="0.2">
      <c r="B11" s="37" t="s">
        <v>125</v>
      </c>
      <c r="C11" s="67">
        <v>90761717</v>
      </c>
      <c r="D11" s="67">
        <v>35873319</v>
      </c>
      <c r="E11" s="67">
        <v>3329695</v>
      </c>
      <c r="F11" s="67">
        <v>17915.849999999999</v>
      </c>
      <c r="G11" s="67">
        <v>129982716.49999999</v>
      </c>
    </row>
    <row r="12" spans="2:7" x14ac:dyDescent="0.2">
      <c r="B12" s="37" t="s">
        <v>135</v>
      </c>
      <c r="C12" s="67">
        <v>24150679</v>
      </c>
      <c r="D12" s="67">
        <v>9384881</v>
      </c>
      <c r="E12" s="67">
        <v>793993</v>
      </c>
      <c r="F12" s="67">
        <v>15576.840000000002</v>
      </c>
      <c r="G12" s="67">
        <v>34345320.140000001</v>
      </c>
    </row>
    <row r="13" spans="2:7" x14ac:dyDescent="0.2">
      <c r="B13" s="37" t="s">
        <v>126</v>
      </c>
      <c r="C13" s="67">
        <v>23123872</v>
      </c>
      <c r="D13" s="67">
        <v>9012567</v>
      </c>
      <c r="E13" s="67">
        <v>479526</v>
      </c>
      <c r="F13" s="67">
        <v>86108.619999999981</v>
      </c>
      <c r="G13" s="67">
        <v>32702246.090000007</v>
      </c>
    </row>
    <row r="14" spans="2:7" x14ac:dyDescent="0.2">
      <c r="B14" s="37" t="s">
        <v>128</v>
      </c>
      <c r="C14" s="67">
        <v>19344980</v>
      </c>
      <c r="D14" s="67">
        <v>7544428</v>
      </c>
      <c r="E14" s="67">
        <v>568537</v>
      </c>
      <c r="F14" s="67">
        <v>30458.920000000002</v>
      </c>
      <c r="G14" s="67">
        <v>27488662.600000009</v>
      </c>
    </row>
    <row r="15" spans="2:7" x14ac:dyDescent="0.2">
      <c r="B15" s="37" t="s">
        <v>127</v>
      </c>
      <c r="C15" s="67">
        <v>19101263</v>
      </c>
      <c r="D15" s="67">
        <v>7468899</v>
      </c>
      <c r="E15" s="67">
        <v>529225</v>
      </c>
      <c r="F15" s="67">
        <v>54422.95</v>
      </c>
      <c r="G15" s="67">
        <v>27154016.300000008</v>
      </c>
    </row>
    <row r="16" spans="2:7" x14ac:dyDescent="0.2">
      <c r="B16" s="37" t="s">
        <v>129</v>
      </c>
      <c r="C16" s="67">
        <v>16148589</v>
      </c>
      <c r="D16" s="67">
        <v>6277227</v>
      </c>
      <c r="E16" s="67">
        <v>387071</v>
      </c>
      <c r="F16" s="67">
        <v>34023.189999999995</v>
      </c>
      <c r="G16" s="67">
        <v>22847048.039999995</v>
      </c>
    </row>
    <row r="17" spans="2:7" x14ac:dyDescent="0.2">
      <c r="B17" s="37" t="s">
        <v>130</v>
      </c>
      <c r="C17" s="67">
        <v>11669187</v>
      </c>
      <c r="D17" s="67">
        <v>4562541</v>
      </c>
      <c r="E17" s="67">
        <v>267589</v>
      </c>
      <c r="F17" s="67">
        <v>29271.49</v>
      </c>
      <c r="G17" s="67">
        <v>16528736.779999992</v>
      </c>
    </row>
    <row r="18" spans="2:7" x14ac:dyDescent="0.2">
      <c r="B18" s="37" t="s">
        <v>131</v>
      </c>
      <c r="C18" s="67">
        <v>11253961</v>
      </c>
      <c r="D18" s="67">
        <v>4398017</v>
      </c>
      <c r="E18" s="67">
        <v>784941</v>
      </c>
      <c r="F18" s="67">
        <v>41371.670000000006</v>
      </c>
      <c r="G18" s="67">
        <v>16478549.199999997</v>
      </c>
    </row>
    <row r="19" spans="2:7" x14ac:dyDescent="0.2">
      <c r="B19" s="41" t="s">
        <v>175</v>
      </c>
      <c r="C19" s="36">
        <v>7248836179</v>
      </c>
      <c r="D19" s="36">
        <v>2843047056</v>
      </c>
      <c r="E19" s="36">
        <v>491154886</v>
      </c>
      <c r="F19" s="36">
        <v>12812066.979999999</v>
      </c>
      <c r="G19" s="36">
        <v>10595860989.159998</v>
      </c>
    </row>
    <row r="20" spans="2:7" x14ac:dyDescent="0.2">
      <c r="B20" s="205" t="s">
        <v>169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C33" sqref="C33"/>
    </sheetView>
  </sheetViews>
  <sheetFormatPr defaultRowHeight="12.75" x14ac:dyDescent="0.2"/>
  <cols>
    <col min="1" max="1" width="9.140625" style="1"/>
    <col min="2" max="2" width="41" style="1" bestFit="1" customWidth="1"/>
    <col min="3" max="3" width="21.5703125" style="1" bestFit="1" customWidth="1"/>
    <col min="4" max="4" width="15" style="1" bestFit="1" customWidth="1"/>
    <col min="5" max="5" width="13.5703125" style="1" bestFit="1" customWidth="1"/>
    <col min="6" max="6" width="11.42578125" style="1" bestFit="1" customWidth="1"/>
    <col min="7" max="7" width="19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175" t="s">
        <v>181</v>
      </c>
      <c r="C1" s="175"/>
      <c r="D1" s="175"/>
      <c r="E1" s="175"/>
      <c r="F1" s="175"/>
      <c r="G1" s="175"/>
    </row>
    <row r="2" spans="2:7" x14ac:dyDescent="0.2">
      <c r="B2" s="175" t="s">
        <v>147</v>
      </c>
      <c r="C2" s="175"/>
      <c r="D2" s="175"/>
      <c r="E2" s="175"/>
      <c r="F2" s="175"/>
      <c r="G2" s="175"/>
    </row>
    <row r="3" spans="2:7" x14ac:dyDescent="0.2">
      <c r="B3" s="175" t="s">
        <v>223</v>
      </c>
      <c r="C3" s="175"/>
      <c r="D3" s="175"/>
      <c r="E3" s="175"/>
      <c r="F3" s="175"/>
      <c r="G3" s="175"/>
    </row>
    <row r="4" spans="2:7" x14ac:dyDescent="0.2">
      <c r="B4" s="183" t="s">
        <v>215</v>
      </c>
      <c r="C4" s="183"/>
      <c r="D4" s="183"/>
      <c r="E4" s="183"/>
      <c r="F4" s="183"/>
      <c r="G4" s="183"/>
    </row>
    <row r="5" spans="2:7" x14ac:dyDescent="0.2">
      <c r="B5" s="54" t="s">
        <v>170</v>
      </c>
      <c r="C5" s="128" t="s">
        <v>178</v>
      </c>
      <c r="D5" s="128" t="s">
        <v>179</v>
      </c>
      <c r="E5" s="128" t="s">
        <v>180</v>
      </c>
      <c r="F5" s="128" t="s">
        <v>193</v>
      </c>
      <c r="G5" s="128" t="s">
        <v>222</v>
      </c>
    </row>
    <row r="6" spans="2:7" x14ac:dyDescent="0.2">
      <c r="B6" s="74" t="s">
        <v>55</v>
      </c>
      <c r="C6" s="75">
        <v>5963275033</v>
      </c>
      <c r="D6" s="75">
        <v>2344384621</v>
      </c>
      <c r="E6" s="75">
        <v>455912248</v>
      </c>
      <c r="F6" s="75">
        <v>10150798.699999994</v>
      </c>
      <c r="G6" s="75">
        <v>8773730531.5099945</v>
      </c>
    </row>
    <row r="7" spans="2:7" x14ac:dyDescent="0.2">
      <c r="B7" s="76" t="s">
        <v>56</v>
      </c>
      <c r="C7" s="77">
        <v>2452185109</v>
      </c>
      <c r="D7" s="77">
        <v>972710653</v>
      </c>
      <c r="E7" s="77">
        <v>326610329</v>
      </c>
      <c r="F7" s="77">
        <v>753411.38000000012</v>
      </c>
      <c r="G7" s="77">
        <v>3752259543.3099999</v>
      </c>
    </row>
    <row r="8" spans="2:7" x14ac:dyDescent="0.2">
      <c r="B8" s="76" t="s">
        <v>58</v>
      </c>
      <c r="C8" s="77">
        <v>1001487959</v>
      </c>
      <c r="D8" s="77">
        <v>389194942</v>
      </c>
      <c r="E8" s="77">
        <v>29105977</v>
      </c>
      <c r="F8" s="77">
        <v>3169760.8099999973</v>
      </c>
      <c r="G8" s="77">
        <v>1422962214.359997</v>
      </c>
    </row>
    <row r="9" spans="2:7" x14ac:dyDescent="0.2">
      <c r="B9" s="76" t="s">
        <v>63</v>
      </c>
      <c r="C9" s="77">
        <v>784113152</v>
      </c>
      <c r="D9" s="77">
        <v>304540686</v>
      </c>
      <c r="E9" s="77">
        <v>22033699</v>
      </c>
      <c r="F9" s="77">
        <v>2969837.8599999966</v>
      </c>
      <c r="G9" s="77">
        <v>1113659343.4299979</v>
      </c>
    </row>
    <row r="10" spans="2:7" x14ac:dyDescent="0.2">
      <c r="B10" s="76" t="s">
        <v>62</v>
      </c>
      <c r="C10" s="77">
        <v>488520427</v>
      </c>
      <c r="D10" s="77">
        <v>197802813</v>
      </c>
      <c r="E10" s="77">
        <v>36033642</v>
      </c>
      <c r="F10" s="77">
        <v>306568.94</v>
      </c>
      <c r="G10" s="77">
        <v>722663882.42000055</v>
      </c>
    </row>
    <row r="11" spans="2:7" x14ac:dyDescent="0.2">
      <c r="B11" s="76" t="s">
        <v>61</v>
      </c>
      <c r="C11" s="77">
        <v>235329375</v>
      </c>
      <c r="D11" s="77">
        <v>91322957</v>
      </c>
      <c r="E11" s="77">
        <v>7836445</v>
      </c>
      <c r="F11" s="77">
        <v>742323.73</v>
      </c>
      <c r="G11" s="77">
        <v>335231532.01999944</v>
      </c>
    </row>
    <row r="12" spans="2:7" x14ac:dyDescent="0.2">
      <c r="B12" s="76" t="s">
        <v>59</v>
      </c>
      <c r="C12" s="77">
        <v>215872535</v>
      </c>
      <c r="D12" s="77">
        <v>84147886</v>
      </c>
      <c r="E12" s="77">
        <v>6083040</v>
      </c>
      <c r="F12" s="77">
        <v>250984.09999999995</v>
      </c>
      <c r="G12" s="77">
        <v>306354575.01999998</v>
      </c>
    </row>
    <row r="13" spans="2:7" x14ac:dyDescent="0.2">
      <c r="B13" s="76" t="s">
        <v>65</v>
      </c>
      <c r="C13" s="77">
        <v>207530327</v>
      </c>
      <c r="D13" s="77">
        <v>80026277</v>
      </c>
      <c r="E13" s="77">
        <v>9785739</v>
      </c>
      <c r="F13" s="77">
        <v>517184.39999999997</v>
      </c>
      <c r="G13" s="77">
        <v>297859720.60000014</v>
      </c>
    </row>
    <row r="14" spans="2:7" x14ac:dyDescent="0.2">
      <c r="B14" s="76" t="s">
        <v>64</v>
      </c>
      <c r="C14" s="77">
        <v>187366593</v>
      </c>
      <c r="D14" s="77">
        <v>72901786</v>
      </c>
      <c r="E14" s="77">
        <v>7017402</v>
      </c>
      <c r="F14" s="77">
        <v>472575.18999999994</v>
      </c>
      <c r="G14" s="77">
        <v>267758525.06999993</v>
      </c>
    </row>
    <row r="15" spans="2:7" x14ac:dyDescent="0.2">
      <c r="B15" s="76" t="s">
        <v>66</v>
      </c>
      <c r="C15" s="77">
        <v>181465380</v>
      </c>
      <c r="D15" s="77">
        <v>70421214</v>
      </c>
      <c r="E15" s="77">
        <v>5537667</v>
      </c>
      <c r="F15" s="77">
        <v>537269.45000000007</v>
      </c>
      <c r="G15" s="77">
        <v>257962079.72</v>
      </c>
    </row>
    <row r="16" spans="2:7" x14ac:dyDescent="0.2">
      <c r="B16" s="76" t="s">
        <v>57</v>
      </c>
      <c r="C16" s="77">
        <v>107882752</v>
      </c>
      <c r="D16" s="77">
        <v>41920055</v>
      </c>
      <c r="E16" s="77">
        <v>2611462</v>
      </c>
      <c r="F16" s="77">
        <v>357121.82</v>
      </c>
      <c r="G16" s="77">
        <v>152771609.50000012</v>
      </c>
    </row>
    <row r="17" spans="2:8" x14ac:dyDescent="0.2">
      <c r="B17" s="76" t="s">
        <v>60</v>
      </c>
      <c r="C17" s="77">
        <v>101521424</v>
      </c>
      <c r="D17" s="77">
        <v>39395352</v>
      </c>
      <c r="E17" s="77">
        <v>3256846</v>
      </c>
      <c r="F17" s="77">
        <v>73761.02</v>
      </c>
      <c r="G17" s="77">
        <v>144247506.05999991</v>
      </c>
    </row>
    <row r="18" spans="2:8" x14ac:dyDescent="0.2">
      <c r="B18" s="74" t="s">
        <v>67</v>
      </c>
      <c r="C18" s="75">
        <v>1165828321</v>
      </c>
      <c r="D18" s="75">
        <v>452380855</v>
      </c>
      <c r="E18" s="75">
        <v>32432382</v>
      </c>
      <c r="F18" s="75">
        <v>2328605.9299999997</v>
      </c>
      <c r="G18" s="75">
        <v>1652972527.0999994</v>
      </c>
    </row>
    <row r="19" spans="2:8" x14ac:dyDescent="0.2">
      <c r="B19" s="76" t="s">
        <v>70</v>
      </c>
      <c r="C19" s="77">
        <v>922351207</v>
      </c>
      <c r="D19" s="77">
        <v>358024293</v>
      </c>
      <c r="E19" s="77">
        <v>27039310</v>
      </c>
      <c r="F19" s="77">
        <v>1249888.9299999995</v>
      </c>
      <c r="G19" s="77">
        <v>1308666513.1199992</v>
      </c>
    </row>
    <row r="20" spans="2:8" x14ac:dyDescent="0.2">
      <c r="B20" s="76" t="s">
        <v>68</v>
      </c>
      <c r="C20" s="77">
        <v>189332551</v>
      </c>
      <c r="D20" s="77">
        <v>73246929</v>
      </c>
      <c r="E20" s="77">
        <v>3966328</v>
      </c>
      <c r="F20" s="77">
        <v>1046218.1400000001</v>
      </c>
      <c r="G20" s="77">
        <v>267592529.70000023</v>
      </c>
    </row>
    <row r="21" spans="2:8" x14ac:dyDescent="0.2">
      <c r="B21" s="76" t="s">
        <v>69</v>
      </c>
      <c r="C21" s="77">
        <v>54144563</v>
      </c>
      <c r="D21" s="77">
        <v>21109633</v>
      </c>
      <c r="E21" s="77">
        <v>1426744</v>
      </c>
      <c r="F21" s="77">
        <v>32498.86</v>
      </c>
      <c r="G21" s="77">
        <v>76713484.280000061</v>
      </c>
    </row>
    <row r="22" spans="2:8" x14ac:dyDescent="0.2">
      <c r="B22" s="74" t="s">
        <v>71</v>
      </c>
      <c r="C22" s="75">
        <v>113184939</v>
      </c>
      <c r="D22" s="75">
        <v>43752742</v>
      </c>
      <c r="E22" s="75">
        <v>2629724</v>
      </c>
      <c r="F22" s="75">
        <v>280848.50000000006</v>
      </c>
      <c r="G22" s="75">
        <v>159848803.11000001</v>
      </c>
    </row>
    <row r="23" spans="2:8" x14ac:dyDescent="0.2">
      <c r="B23" s="76" t="s">
        <v>73</v>
      </c>
      <c r="C23" s="77">
        <v>50789790</v>
      </c>
      <c r="D23" s="77">
        <v>19628194</v>
      </c>
      <c r="E23" s="77">
        <v>1081661</v>
      </c>
      <c r="F23" s="77">
        <v>134178.77000000002</v>
      </c>
      <c r="G23" s="77">
        <v>71634055.040000007</v>
      </c>
    </row>
    <row r="24" spans="2:8" x14ac:dyDescent="0.2">
      <c r="B24" s="76" t="s">
        <v>74</v>
      </c>
      <c r="C24" s="77">
        <v>38882559</v>
      </c>
      <c r="D24" s="77">
        <v>15024225</v>
      </c>
      <c r="E24" s="77">
        <v>862012</v>
      </c>
      <c r="F24" s="77">
        <v>70349.080000000016</v>
      </c>
      <c r="G24" s="77">
        <v>54839351.260000028</v>
      </c>
    </row>
    <row r="25" spans="2:8" x14ac:dyDescent="0.2">
      <c r="B25" s="76" t="s">
        <v>75</v>
      </c>
      <c r="C25" s="77">
        <v>15883282</v>
      </c>
      <c r="D25" s="77">
        <v>6148014</v>
      </c>
      <c r="E25" s="77">
        <v>471795</v>
      </c>
      <c r="F25" s="77">
        <v>65631.180000000008</v>
      </c>
      <c r="G25" s="77">
        <v>22568804.669999998</v>
      </c>
    </row>
    <row r="26" spans="2:8" x14ac:dyDescent="0.2">
      <c r="B26" s="76" t="s">
        <v>72</v>
      </c>
      <c r="C26" s="77">
        <v>7629308</v>
      </c>
      <c r="D26" s="77">
        <v>2952309</v>
      </c>
      <c r="E26" s="77">
        <v>214256</v>
      </c>
      <c r="F26" s="77">
        <v>10689.47</v>
      </c>
      <c r="G26" s="77">
        <v>10806592.139999999</v>
      </c>
    </row>
    <row r="27" spans="2:8" x14ac:dyDescent="0.2">
      <c r="B27" s="74" t="s">
        <v>174</v>
      </c>
      <c r="C27" s="75">
        <v>6547886</v>
      </c>
      <c r="D27" s="75">
        <v>2528838</v>
      </c>
      <c r="E27" s="75">
        <v>180532</v>
      </c>
      <c r="F27" s="75">
        <v>51813.850000000006</v>
      </c>
      <c r="G27" s="75">
        <v>9309127.4399999995</v>
      </c>
    </row>
    <row r="28" spans="2:8" x14ac:dyDescent="0.2">
      <c r="B28" s="78" t="s">
        <v>175</v>
      </c>
      <c r="C28" s="79">
        <v>7248836179</v>
      </c>
      <c r="D28" s="79">
        <v>2843047056</v>
      </c>
      <c r="E28" s="79">
        <v>491154886</v>
      </c>
      <c r="F28" s="79">
        <v>12812066.979999991</v>
      </c>
      <c r="G28" s="79">
        <v>10595860989.159994</v>
      </c>
    </row>
    <row r="31" spans="2:8" x14ac:dyDescent="0.2">
      <c r="H31" s="1" t="s">
        <v>167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20" sqref="B20"/>
    </sheetView>
  </sheetViews>
  <sheetFormatPr defaultRowHeight="12.75" x14ac:dyDescent="0.2"/>
  <cols>
    <col min="1" max="1" width="9.140625" style="1"/>
    <col min="2" max="2" width="41" style="1" bestFit="1" customWidth="1"/>
    <col min="3" max="5" width="15" style="1" bestFit="1" customWidth="1"/>
    <col min="6" max="6" width="20.140625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175" t="s">
        <v>185</v>
      </c>
      <c r="C1" s="175"/>
      <c r="D1" s="175"/>
      <c r="E1" s="175"/>
      <c r="F1" s="175"/>
    </row>
    <row r="2" spans="2:7" x14ac:dyDescent="0.2">
      <c r="B2" s="175" t="s">
        <v>148</v>
      </c>
      <c r="C2" s="175"/>
      <c r="D2" s="175"/>
      <c r="E2" s="175"/>
      <c r="F2" s="175"/>
    </row>
    <row r="3" spans="2:7" x14ac:dyDescent="0.2">
      <c r="B3" s="175" t="s">
        <v>223</v>
      </c>
      <c r="C3" s="175"/>
      <c r="D3" s="175"/>
      <c r="E3" s="175"/>
      <c r="F3" s="175"/>
      <c r="G3" s="3"/>
    </row>
    <row r="4" spans="2:7" x14ac:dyDescent="0.2">
      <c r="B4" s="183" t="s">
        <v>215</v>
      </c>
      <c r="C4" s="183"/>
      <c r="D4" s="183"/>
      <c r="E4" s="183"/>
      <c r="F4" s="183"/>
    </row>
    <row r="5" spans="2:7" x14ac:dyDescent="0.2">
      <c r="B5" s="130" t="s">
        <v>120</v>
      </c>
      <c r="C5" s="125" t="s">
        <v>132</v>
      </c>
      <c r="D5" s="125" t="s">
        <v>133</v>
      </c>
      <c r="E5" s="125" t="s">
        <v>134</v>
      </c>
      <c r="F5" s="125" t="s">
        <v>222</v>
      </c>
    </row>
    <row r="6" spans="2:7" x14ac:dyDescent="0.2">
      <c r="B6" s="63" t="s">
        <v>205</v>
      </c>
      <c r="C6" s="61">
        <v>2574172770.1799974</v>
      </c>
      <c r="D6" s="61">
        <v>2597692471.0800033</v>
      </c>
      <c r="E6" s="61">
        <v>251715733.99000025</v>
      </c>
      <c r="F6" s="61">
        <v>5423580975.2500067</v>
      </c>
    </row>
    <row r="7" spans="2:7" x14ac:dyDescent="0.2">
      <c r="B7" s="63" t="s">
        <v>121</v>
      </c>
      <c r="C7" s="61">
        <v>1427678650.2499995</v>
      </c>
      <c r="D7" s="61">
        <v>1421266054.0199964</v>
      </c>
      <c r="E7" s="61">
        <v>139284179.5300003</v>
      </c>
      <c r="F7" s="61">
        <v>2988228883.8000064</v>
      </c>
    </row>
    <row r="8" spans="2:7" x14ac:dyDescent="0.2">
      <c r="B8" s="63" t="s">
        <v>122</v>
      </c>
      <c r="C8" s="61">
        <v>733449116.70000041</v>
      </c>
      <c r="D8" s="61">
        <v>730247685.94999886</v>
      </c>
      <c r="E8" s="61">
        <v>71306973.100000024</v>
      </c>
      <c r="F8" s="61">
        <v>1535003775.7500017</v>
      </c>
    </row>
    <row r="9" spans="2:7" x14ac:dyDescent="0.2">
      <c r="B9" s="63" t="s">
        <v>123</v>
      </c>
      <c r="C9" s="61">
        <v>91410506.99999997</v>
      </c>
      <c r="D9" s="61">
        <v>93392167.930000052</v>
      </c>
      <c r="E9" s="61">
        <v>8888503.0299999975</v>
      </c>
      <c r="F9" s="61">
        <v>193691177.96000007</v>
      </c>
    </row>
    <row r="10" spans="2:7" x14ac:dyDescent="0.2">
      <c r="B10" s="63" t="s">
        <v>124</v>
      </c>
      <c r="C10" s="61">
        <v>71052043.140000015</v>
      </c>
      <c r="D10" s="61">
        <v>69758759.310000136</v>
      </c>
      <c r="E10" s="61">
        <v>7018078.2999999896</v>
      </c>
      <c r="F10" s="61">
        <v>147828880.7500003</v>
      </c>
    </row>
    <row r="11" spans="2:7" x14ac:dyDescent="0.2">
      <c r="B11" s="63" t="s">
        <v>125</v>
      </c>
      <c r="C11" s="61">
        <v>61130477.100000009</v>
      </c>
      <c r="D11" s="61">
        <v>64361795.270000003</v>
      </c>
      <c r="E11" s="61">
        <v>4490444.1300000008</v>
      </c>
      <c r="F11" s="61">
        <v>129982716.49999999</v>
      </c>
    </row>
    <row r="12" spans="2:7" x14ac:dyDescent="0.2">
      <c r="B12" s="63" t="s">
        <v>135</v>
      </c>
      <c r="C12" s="61">
        <v>16494633.640000002</v>
      </c>
      <c r="D12" s="61">
        <v>16245631.090000018</v>
      </c>
      <c r="E12" s="61">
        <v>1605055.4100000001</v>
      </c>
      <c r="F12" s="61">
        <v>34345320.140000001</v>
      </c>
    </row>
    <row r="13" spans="2:7" x14ac:dyDescent="0.2">
      <c r="B13" s="63" t="s">
        <v>126</v>
      </c>
      <c r="C13" s="61">
        <v>15459713.359999998</v>
      </c>
      <c r="D13" s="61">
        <v>15773906.030000001</v>
      </c>
      <c r="E13" s="61">
        <v>1468626.7000000016</v>
      </c>
      <c r="F13" s="61">
        <v>32702246.090000007</v>
      </c>
    </row>
    <row r="14" spans="2:7" x14ac:dyDescent="0.2">
      <c r="B14" s="63" t="s">
        <v>128</v>
      </c>
      <c r="C14" s="61">
        <v>13104296.129999993</v>
      </c>
      <c r="D14" s="61">
        <v>13163283.309999997</v>
      </c>
      <c r="E14" s="61">
        <v>1221083.1600000013</v>
      </c>
      <c r="F14" s="61">
        <v>27488662.600000016</v>
      </c>
    </row>
    <row r="15" spans="2:7" x14ac:dyDescent="0.2">
      <c r="B15" s="63" t="s">
        <v>127</v>
      </c>
      <c r="C15" s="61">
        <v>12878933.149999993</v>
      </c>
      <c r="D15" s="61">
        <v>13116400.870000005</v>
      </c>
      <c r="E15" s="61">
        <v>1158682.2800000007</v>
      </c>
      <c r="F15" s="61">
        <v>27154016.300000012</v>
      </c>
    </row>
    <row r="16" spans="2:7" x14ac:dyDescent="0.2">
      <c r="B16" s="63" t="s">
        <v>129</v>
      </c>
      <c r="C16" s="61">
        <v>10861772.709999999</v>
      </c>
      <c r="D16" s="61">
        <v>10918043.34</v>
      </c>
      <c r="E16" s="61">
        <v>1067231.9900000002</v>
      </c>
      <c r="F16" s="61">
        <v>22847048.039999992</v>
      </c>
    </row>
    <row r="17" spans="2:8" x14ac:dyDescent="0.2">
      <c r="B17" s="63" t="s">
        <v>130</v>
      </c>
      <c r="C17" s="61">
        <v>7801611.5099999988</v>
      </c>
      <c r="D17" s="61">
        <v>8021611.7299999977</v>
      </c>
      <c r="E17" s="61">
        <v>705513.54000000015</v>
      </c>
      <c r="F17" s="61">
        <v>16528736.779999992</v>
      </c>
    </row>
    <row r="18" spans="2:8" x14ac:dyDescent="0.2">
      <c r="B18" s="63" t="s">
        <v>131</v>
      </c>
      <c r="C18" s="61">
        <v>8045171.2799999984</v>
      </c>
      <c r="D18" s="61">
        <v>7749824.7599999998</v>
      </c>
      <c r="E18" s="61">
        <v>683553.1600000005</v>
      </c>
      <c r="F18" s="61">
        <v>16478549.199999996</v>
      </c>
    </row>
    <row r="19" spans="2:8" x14ac:dyDescent="0.2">
      <c r="B19" s="41" t="s">
        <v>53</v>
      </c>
      <c r="C19" s="62">
        <v>5043539696.1499977</v>
      </c>
      <c r="D19" s="62">
        <v>5061707634.6899986</v>
      </c>
      <c r="E19" s="62">
        <v>490613658.32000053</v>
      </c>
      <c r="F19" s="80">
        <v>10595860989.160015</v>
      </c>
    </row>
    <row r="20" spans="2:8" x14ac:dyDescent="0.2">
      <c r="B20" s="205" t="s">
        <v>213</v>
      </c>
      <c r="C20" s="81"/>
      <c r="D20" s="81"/>
      <c r="E20" s="81"/>
      <c r="F20" s="81"/>
    </row>
    <row r="31" spans="2:8" x14ac:dyDescent="0.2">
      <c r="H31" s="1" t="s">
        <v>167</v>
      </c>
    </row>
  </sheetData>
  <sortState xmlns:xlrd2="http://schemas.microsoft.com/office/spreadsheetml/2017/richdata2" ref="B6:F18">
    <sortCondition descending="1" ref="F6:F18"/>
  </sortState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34" sqref="B34"/>
    </sheetView>
  </sheetViews>
  <sheetFormatPr defaultRowHeight="12.75" x14ac:dyDescent="0.2"/>
  <cols>
    <col min="1" max="1" width="9.140625" style="1"/>
    <col min="2" max="2" width="52.5703125" style="1" bestFit="1" customWidth="1"/>
    <col min="3" max="5" width="15" style="1" bestFit="1" customWidth="1"/>
    <col min="6" max="6" width="21.4257812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175" t="s">
        <v>206</v>
      </c>
      <c r="C1" s="175"/>
      <c r="D1" s="175"/>
      <c r="E1" s="175"/>
      <c r="F1" s="175"/>
    </row>
    <row r="2" spans="2:6" x14ac:dyDescent="0.2">
      <c r="B2" s="175" t="s">
        <v>148</v>
      </c>
      <c r="C2" s="175"/>
      <c r="D2" s="175"/>
      <c r="E2" s="175"/>
      <c r="F2" s="175"/>
    </row>
    <row r="3" spans="2:6" x14ac:dyDescent="0.2">
      <c r="B3" s="175" t="s">
        <v>223</v>
      </c>
      <c r="C3" s="175"/>
      <c r="D3" s="175"/>
      <c r="E3" s="175"/>
      <c r="F3" s="175"/>
    </row>
    <row r="4" spans="2:6" x14ac:dyDescent="0.2">
      <c r="B4" s="183" t="s">
        <v>215</v>
      </c>
      <c r="C4" s="183"/>
      <c r="D4" s="183"/>
      <c r="E4" s="183"/>
      <c r="F4" s="183"/>
    </row>
    <row r="5" spans="2:6" x14ac:dyDescent="0.2">
      <c r="B5" s="129" t="s">
        <v>170</v>
      </c>
      <c r="C5" s="127" t="s">
        <v>171</v>
      </c>
      <c r="D5" s="127" t="s">
        <v>172</v>
      </c>
      <c r="E5" s="127" t="s">
        <v>173</v>
      </c>
      <c r="F5" s="128" t="s">
        <v>222</v>
      </c>
    </row>
    <row r="6" spans="2:6" x14ac:dyDescent="0.2">
      <c r="B6" s="70" t="s">
        <v>55</v>
      </c>
      <c r="C6" s="71">
        <v>4175223882.0499988</v>
      </c>
      <c r="D6" s="71">
        <v>4195465600.7799973</v>
      </c>
      <c r="E6" s="71">
        <v>403041048.68000019</v>
      </c>
      <c r="F6" s="71">
        <v>8773730531.5100002</v>
      </c>
    </row>
    <row r="7" spans="2:6" x14ac:dyDescent="0.2">
      <c r="B7" s="58" t="s">
        <v>56</v>
      </c>
      <c r="C7" s="61">
        <v>1773781319.4700005</v>
      </c>
      <c r="D7" s="61">
        <v>1805760101.6999998</v>
      </c>
      <c r="E7" s="61">
        <v>172718122.13999999</v>
      </c>
      <c r="F7" s="61">
        <v>3752259543.3100009</v>
      </c>
    </row>
    <row r="8" spans="2:6" x14ac:dyDescent="0.2">
      <c r="B8" s="58" t="s">
        <v>58</v>
      </c>
      <c r="C8" s="61">
        <v>681756200.13999963</v>
      </c>
      <c r="D8" s="61">
        <v>674631175.93999743</v>
      </c>
      <c r="E8" s="61">
        <v>66574838.280000091</v>
      </c>
      <c r="F8" s="61">
        <v>1422962214.3599994</v>
      </c>
    </row>
    <row r="9" spans="2:6" x14ac:dyDescent="0.2">
      <c r="B9" s="58" t="s">
        <v>63</v>
      </c>
      <c r="C9" s="61">
        <v>533511869.15999991</v>
      </c>
      <c r="D9" s="61">
        <v>527498181.54999918</v>
      </c>
      <c r="E9" s="61">
        <v>52649292.720000051</v>
      </c>
      <c r="F9" s="61">
        <v>1113659343.4299994</v>
      </c>
    </row>
    <row r="10" spans="2:6" x14ac:dyDescent="0.2">
      <c r="B10" s="58" t="s">
        <v>62</v>
      </c>
      <c r="C10" s="61">
        <v>336726005.6099999</v>
      </c>
      <c r="D10" s="61">
        <v>358551387.74000043</v>
      </c>
      <c r="E10" s="61">
        <v>27386489.069999997</v>
      </c>
      <c r="F10" s="61">
        <v>722663882.42000008</v>
      </c>
    </row>
    <row r="11" spans="2:6" x14ac:dyDescent="0.2">
      <c r="B11" s="58" t="s">
        <v>61</v>
      </c>
      <c r="C11" s="61">
        <v>161099943</v>
      </c>
      <c r="D11" s="61">
        <v>158166995.03000003</v>
      </c>
      <c r="E11" s="61">
        <v>15964593.990000013</v>
      </c>
      <c r="F11" s="61">
        <v>335231532.0200001</v>
      </c>
    </row>
    <row r="12" spans="2:6" x14ac:dyDescent="0.2">
      <c r="B12" s="58" t="s">
        <v>59</v>
      </c>
      <c r="C12" s="61">
        <v>147588915.77999994</v>
      </c>
      <c r="D12" s="61">
        <v>145020151.62999997</v>
      </c>
      <c r="E12" s="61">
        <v>13745507.610000001</v>
      </c>
      <c r="F12" s="61">
        <v>306354575.01999998</v>
      </c>
    </row>
    <row r="13" spans="2:6" x14ac:dyDescent="0.2">
      <c r="B13" s="58" t="s">
        <v>65</v>
      </c>
      <c r="C13" s="61">
        <v>146209850.52999994</v>
      </c>
      <c r="D13" s="61">
        <v>136256291.93000001</v>
      </c>
      <c r="E13" s="61">
        <v>15393578.139999993</v>
      </c>
      <c r="F13" s="61">
        <v>297859720.60000014</v>
      </c>
    </row>
    <row r="14" spans="2:6" x14ac:dyDescent="0.2">
      <c r="B14" s="58" t="s">
        <v>64</v>
      </c>
      <c r="C14" s="61">
        <v>130438650.24000001</v>
      </c>
      <c r="D14" s="61">
        <v>125009552.17000006</v>
      </c>
      <c r="E14" s="61">
        <v>12310322.660000002</v>
      </c>
      <c r="F14" s="61">
        <v>267758525.06999996</v>
      </c>
    </row>
    <row r="15" spans="2:6" x14ac:dyDescent="0.2">
      <c r="B15" s="58" t="s">
        <v>66</v>
      </c>
      <c r="C15" s="61">
        <v>122972396.68999992</v>
      </c>
      <c r="D15" s="61">
        <v>122712539.42000005</v>
      </c>
      <c r="E15" s="61">
        <v>12277143.609999996</v>
      </c>
      <c r="F15" s="61">
        <v>257962079.72000024</v>
      </c>
    </row>
    <row r="16" spans="2:6" x14ac:dyDescent="0.2">
      <c r="B16" s="58" t="s">
        <v>57</v>
      </c>
      <c r="C16" s="61">
        <v>72630622.289999977</v>
      </c>
      <c r="D16" s="61">
        <v>72964384.959999979</v>
      </c>
      <c r="E16" s="61">
        <v>7176602.2499999991</v>
      </c>
      <c r="F16" s="61">
        <v>152771609.50000003</v>
      </c>
    </row>
    <row r="17" spans="2:8" x14ac:dyDescent="0.2">
      <c r="B17" s="58" t="s">
        <v>60</v>
      </c>
      <c r="C17" s="61">
        <v>68508109.14000006</v>
      </c>
      <c r="D17" s="61">
        <v>68894838.710000008</v>
      </c>
      <c r="E17" s="61">
        <v>6844558.21</v>
      </c>
      <c r="F17" s="61">
        <v>144247506.06000003</v>
      </c>
    </row>
    <row r="18" spans="2:8" x14ac:dyDescent="0.2">
      <c r="B18" s="70" t="s">
        <v>67</v>
      </c>
      <c r="C18" s="71">
        <v>786999205.34000158</v>
      </c>
      <c r="D18" s="71">
        <v>786991889.65999794</v>
      </c>
      <c r="E18" s="71">
        <v>78981432.100000054</v>
      </c>
      <c r="F18" s="71">
        <v>1652972527.1000004</v>
      </c>
    </row>
    <row r="19" spans="2:8" x14ac:dyDescent="0.2">
      <c r="B19" s="58" t="s">
        <v>70</v>
      </c>
      <c r="C19" s="61">
        <v>623709927.12000144</v>
      </c>
      <c r="D19" s="61">
        <v>622788443.85999787</v>
      </c>
      <c r="E19" s="61">
        <v>62168142.140000053</v>
      </c>
      <c r="F19" s="61">
        <v>1308666513.1200004</v>
      </c>
    </row>
    <row r="20" spans="2:8" x14ac:dyDescent="0.2">
      <c r="B20" s="58" t="s">
        <v>68</v>
      </c>
      <c r="C20" s="61">
        <v>127180332.42000008</v>
      </c>
      <c r="D20" s="61">
        <v>127001194.45000012</v>
      </c>
      <c r="E20" s="61">
        <v>13411002.830000002</v>
      </c>
      <c r="F20" s="61">
        <v>267592529.70000005</v>
      </c>
    </row>
    <row r="21" spans="2:8" x14ac:dyDescent="0.2">
      <c r="B21" s="58" t="s">
        <v>69</v>
      </c>
      <c r="C21" s="61">
        <v>36108945.799999997</v>
      </c>
      <c r="D21" s="61">
        <v>37202251.350000001</v>
      </c>
      <c r="E21" s="61">
        <v>3402287.13</v>
      </c>
      <c r="F21" s="61">
        <v>76713484.280000001</v>
      </c>
    </row>
    <row r="22" spans="2:8" x14ac:dyDescent="0.2">
      <c r="B22" s="70" t="s">
        <v>71</v>
      </c>
      <c r="C22" s="71">
        <v>76776526.459999979</v>
      </c>
      <c r="D22" s="71">
        <v>74959873.419999987</v>
      </c>
      <c r="E22" s="71">
        <v>8112403.2300000023</v>
      </c>
      <c r="F22" s="71">
        <v>159848803.10999998</v>
      </c>
    </row>
    <row r="23" spans="2:8" x14ac:dyDescent="0.2">
      <c r="B23" s="58" t="s">
        <v>73</v>
      </c>
      <c r="C23" s="61">
        <v>34215552.409999982</v>
      </c>
      <c r="D23" s="61">
        <v>33771139.789999999</v>
      </c>
      <c r="E23" s="61">
        <v>3647362.8400000031</v>
      </c>
      <c r="F23" s="61">
        <v>71634055.040000007</v>
      </c>
    </row>
    <row r="24" spans="2:8" x14ac:dyDescent="0.2">
      <c r="B24" s="58" t="s">
        <v>74</v>
      </c>
      <c r="C24" s="61">
        <v>26379736.589999996</v>
      </c>
      <c r="D24" s="61">
        <v>25655306.589999989</v>
      </c>
      <c r="E24" s="61">
        <v>2804308.08</v>
      </c>
      <c r="F24" s="61">
        <v>54839351.259999998</v>
      </c>
    </row>
    <row r="25" spans="2:8" x14ac:dyDescent="0.2">
      <c r="B25" s="58" t="s">
        <v>75</v>
      </c>
      <c r="C25" s="61">
        <v>10948570.620000001</v>
      </c>
      <c r="D25" s="61">
        <v>10498820.560000008</v>
      </c>
      <c r="E25" s="61">
        <v>1121413.4899999998</v>
      </c>
      <c r="F25" s="61">
        <v>22568804.669999991</v>
      </c>
    </row>
    <row r="26" spans="2:8" x14ac:dyDescent="0.2">
      <c r="B26" s="58" t="s">
        <v>72</v>
      </c>
      <c r="C26" s="61">
        <v>5232666.84</v>
      </c>
      <c r="D26" s="61">
        <v>5034606.4800000004</v>
      </c>
      <c r="E26" s="61">
        <v>539318.81999999995</v>
      </c>
      <c r="F26" s="61">
        <v>10806592.140000001</v>
      </c>
    </row>
    <row r="27" spans="2:8" x14ac:dyDescent="0.2">
      <c r="B27" s="70" t="s">
        <v>174</v>
      </c>
      <c r="C27" s="71">
        <v>4540082.3</v>
      </c>
      <c r="D27" s="71">
        <v>4290270.83</v>
      </c>
      <c r="E27" s="71">
        <v>478774.31</v>
      </c>
      <c r="F27" s="71">
        <v>9309127.4399999995</v>
      </c>
    </row>
    <row r="28" spans="2:8" x14ac:dyDescent="0.2">
      <c r="B28" s="72" t="s">
        <v>201</v>
      </c>
      <c r="C28" s="73">
        <v>5043539696.1500006</v>
      </c>
      <c r="D28" s="73">
        <v>5061707634.6899958</v>
      </c>
      <c r="E28" s="73">
        <v>490613658.32000017</v>
      </c>
      <c r="F28" s="73">
        <v>10595860989.160002</v>
      </c>
    </row>
    <row r="29" spans="2:8" x14ac:dyDescent="0.2">
      <c r="B29" s="205" t="s">
        <v>169</v>
      </c>
    </row>
    <row r="30" spans="2:8" x14ac:dyDescent="0.2">
      <c r="B30" s="205" t="s">
        <v>213</v>
      </c>
    </row>
    <row r="31" spans="2:8" x14ac:dyDescent="0.2">
      <c r="H31" s="1" t="s">
        <v>167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Q21"/>
  <sheetViews>
    <sheetView showGridLines="0" workbookViewId="0">
      <selection activeCell="D14" sqref="D14"/>
    </sheetView>
  </sheetViews>
  <sheetFormatPr defaultRowHeight="12.75" x14ac:dyDescent="0.2"/>
  <cols>
    <col min="1" max="2" width="9.140625" style="1"/>
    <col min="3" max="3" width="8.85546875" style="1" bestFit="1" customWidth="1"/>
    <col min="4" max="4" width="7.85546875" style="1" bestFit="1" customWidth="1"/>
    <col min="5" max="6" width="8.85546875" style="1" customWidth="1"/>
    <col min="7" max="7" width="7.85546875" style="1" bestFit="1" customWidth="1"/>
    <col min="8" max="10" width="13.140625" style="1" bestFit="1" customWidth="1"/>
    <col min="11" max="11" width="8" style="1" bestFit="1" customWidth="1"/>
    <col min="12" max="12" width="8.140625" style="1" bestFit="1" customWidth="1"/>
    <col min="13" max="13" width="7" style="1" bestFit="1" customWidth="1"/>
    <col min="14" max="14" width="8.85546875" style="1" bestFit="1" customWidth="1"/>
    <col min="15" max="15" width="8.7109375" style="12" bestFit="1" customWidth="1"/>
    <col min="16" max="16" width="12.140625" style="1" customWidth="1"/>
    <col min="17" max="17" width="11" style="1" customWidth="1"/>
    <col min="18" max="16384" width="9.140625" style="1"/>
  </cols>
  <sheetData>
    <row r="1" spans="2:17" x14ac:dyDescent="0.2">
      <c r="B1" s="151" t="s">
        <v>78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"/>
      <c r="P1" s="2"/>
      <c r="Q1" s="2"/>
    </row>
    <row r="2" spans="2:17" x14ac:dyDescent="0.2">
      <c r="B2" s="151" t="s">
        <v>217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"/>
      <c r="P2" s="2"/>
      <c r="Q2" s="2"/>
    </row>
    <row r="3" spans="2:17" x14ac:dyDescent="0.2">
      <c r="B3" s="157" t="s">
        <v>215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"/>
      <c r="P3" s="8"/>
      <c r="Q3" s="8"/>
    </row>
    <row r="4" spans="2:17" x14ac:dyDescent="0.2">
      <c r="B4" s="158" t="s">
        <v>101</v>
      </c>
      <c r="C4" s="158"/>
      <c r="D4" s="158"/>
      <c r="E4" s="159" t="s">
        <v>190</v>
      </c>
      <c r="F4" s="160"/>
      <c r="G4" s="161"/>
      <c r="H4" s="158" t="s">
        <v>89</v>
      </c>
      <c r="I4" s="158"/>
      <c r="J4" s="158"/>
      <c r="K4" s="164" t="s">
        <v>90</v>
      </c>
      <c r="L4" s="164"/>
      <c r="M4" s="164"/>
      <c r="N4" s="162" t="s">
        <v>160</v>
      </c>
      <c r="O4" s="163"/>
      <c r="P4" s="17"/>
    </row>
    <row r="5" spans="2:17" x14ac:dyDescent="0.2">
      <c r="B5" s="86" t="s">
        <v>14</v>
      </c>
      <c r="C5" s="86" t="s">
        <v>15</v>
      </c>
      <c r="D5" s="86" t="s">
        <v>53</v>
      </c>
      <c r="E5" s="86" t="s">
        <v>14</v>
      </c>
      <c r="F5" s="86" t="s">
        <v>15</v>
      </c>
      <c r="G5" s="86" t="s">
        <v>53</v>
      </c>
      <c r="H5" s="86" t="s">
        <v>14</v>
      </c>
      <c r="I5" s="86" t="s">
        <v>15</v>
      </c>
      <c r="J5" s="86" t="s">
        <v>53</v>
      </c>
      <c r="K5" s="87" t="s">
        <v>14</v>
      </c>
      <c r="L5" s="87" t="s">
        <v>15</v>
      </c>
      <c r="M5" s="87" t="s">
        <v>53</v>
      </c>
      <c r="N5" s="87" t="s">
        <v>14</v>
      </c>
      <c r="O5" s="87" t="s">
        <v>15</v>
      </c>
      <c r="P5" s="17"/>
    </row>
    <row r="6" spans="2:17" x14ac:dyDescent="0.2">
      <c r="B6" s="33">
        <v>910943</v>
      </c>
      <c r="C6" s="33">
        <v>1097190</v>
      </c>
      <c r="D6" s="33">
        <v>2008133</v>
      </c>
      <c r="E6" s="33">
        <v>973473</v>
      </c>
      <c r="F6" s="33">
        <v>1160711</v>
      </c>
      <c r="G6" s="33">
        <v>2134184</v>
      </c>
      <c r="H6" s="34">
        <v>24279323458.009987</v>
      </c>
      <c r="I6" s="34">
        <v>28911513553.060078</v>
      </c>
      <c r="J6" s="34">
        <v>53190837011.070068</v>
      </c>
      <c r="K6" s="34">
        <v>26652.955737087817</v>
      </c>
      <c r="L6" s="34">
        <v>26350.507708838104</v>
      </c>
      <c r="M6" s="34">
        <v>26487.706248077218</v>
      </c>
      <c r="N6" s="111">
        <f>B6/$D$6</f>
        <v>0.45362682650999708</v>
      </c>
      <c r="O6" s="111">
        <f>C6/$D$6</f>
        <v>0.54637317349000292</v>
      </c>
    </row>
    <row r="7" spans="2:17" x14ac:dyDescent="0.2">
      <c r="K7" s="112"/>
    </row>
    <row r="9" spans="2:17" x14ac:dyDescent="0.2">
      <c r="I9" s="9"/>
    </row>
    <row r="10" spans="2:17" x14ac:dyDescent="0.2">
      <c r="C10" s="9"/>
      <c r="I10" s="9"/>
    </row>
    <row r="11" spans="2:17" x14ac:dyDescent="0.2">
      <c r="C11" s="9"/>
    </row>
    <row r="12" spans="2:17" x14ac:dyDescent="0.2">
      <c r="C12" s="9"/>
    </row>
    <row r="18" spans="3:8" x14ac:dyDescent="0.2">
      <c r="C18" s="18"/>
      <c r="D18" s="18"/>
      <c r="E18" s="18"/>
      <c r="F18" s="18"/>
      <c r="G18" s="18"/>
      <c r="H18" s="18"/>
    </row>
    <row r="19" spans="3:8" x14ac:dyDescent="0.2">
      <c r="D19" s="19"/>
      <c r="E19" s="19"/>
      <c r="F19" s="19"/>
      <c r="G19" s="19"/>
      <c r="H19" s="19"/>
    </row>
    <row r="20" spans="3:8" x14ac:dyDescent="0.2">
      <c r="D20" s="9"/>
      <c r="E20" s="9"/>
      <c r="F20" s="9"/>
      <c r="G20" s="9"/>
      <c r="H20" s="9"/>
    </row>
    <row r="21" spans="3:8" x14ac:dyDescent="0.2">
      <c r="D21" s="9"/>
      <c r="E21" s="9"/>
      <c r="F21" s="9"/>
      <c r="G21" s="9"/>
      <c r="H21" s="9"/>
    </row>
  </sheetData>
  <mergeCells count="8">
    <mergeCell ref="B3:N3"/>
    <mergeCell ref="B2:N2"/>
    <mergeCell ref="B1:N1"/>
    <mergeCell ref="B4:D4"/>
    <mergeCell ref="H4:J4"/>
    <mergeCell ref="E4:G4"/>
    <mergeCell ref="N4:O4"/>
    <mergeCell ref="K4:M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AA30"/>
  <sheetViews>
    <sheetView showGridLines="0" workbookViewId="0">
      <selection activeCell="E6" sqref="B6:E6"/>
    </sheetView>
  </sheetViews>
  <sheetFormatPr defaultRowHeight="12.75" x14ac:dyDescent="0.2"/>
  <cols>
    <col min="1" max="1" width="9.140625" style="1"/>
    <col min="2" max="2" width="7.5703125" style="1" customWidth="1"/>
    <col min="3" max="3" width="7" style="1" customWidth="1"/>
    <col min="4" max="4" width="8.140625" style="1" customWidth="1"/>
    <col min="5" max="5" width="7.28515625" style="1" customWidth="1"/>
    <col min="6" max="6" width="7.7109375" style="1" customWidth="1"/>
    <col min="7" max="7" width="7.5703125" style="1" customWidth="1"/>
    <col min="8" max="8" width="10" style="1" customWidth="1"/>
    <col min="9" max="9" width="8.42578125" style="1" customWidth="1"/>
    <col min="10" max="10" width="8.140625" style="1" customWidth="1"/>
    <col min="11" max="11" width="7.85546875" style="1" customWidth="1"/>
    <col min="12" max="12" width="7.5703125" style="1" customWidth="1"/>
    <col min="13" max="13" width="12.85546875" style="1" customWidth="1"/>
    <col min="14" max="14" width="13.140625" style="1" customWidth="1"/>
    <col min="15" max="15" width="12.42578125" style="1" customWidth="1"/>
    <col min="16" max="16" width="13.140625" style="1" customWidth="1"/>
    <col min="17" max="17" width="8.7109375" style="1" customWidth="1"/>
    <col min="18" max="18" width="7.85546875" style="1" bestFit="1" customWidth="1"/>
    <col min="19" max="19" width="8.140625" style="1" customWidth="1"/>
    <col min="20" max="21" width="7.85546875" style="1" bestFit="1" customWidth="1"/>
    <col min="22" max="22" width="7.85546875" style="1" customWidth="1"/>
    <col min="23" max="23" width="7" style="1" customWidth="1"/>
    <col min="24" max="24" width="7.42578125" style="1" customWidth="1"/>
    <col min="25" max="25" width="8.140625" style="1" customWidth="1"/>
    <col min="26" max="26" width="6.5703125" style="1" customWidth="1"/>
    <col min="27" max="16384" width="9.140625" style="1"/>
  </cols>
  <sheetData>
    <row r="1" spans="2:27" x14ac:dyDescent="0.2">
      <c r="C1" s="151" t="s">
        <v>79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2"/>
    </row>
    <row r="2" spans="2:27" x14ac:dyDescent="0.2">
      <c r="C2" s="151" t="s">
        <v>218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2"/>
    </row>
    <row r="3" spans="2:27" x14ac:dyDescent="0.2">
      <c r="C3" s="165" t="s">
        <v>215</v>
      </c>
      <c r="D3" s="165"/>
      <c r="E3" s="165"/>
      <c r="F3" s="165"/>
      <c r="G3" s="165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82"/>
    </row>
    <row r="4" spans="2:27" ht="15" customHeight="1" x14ac:dyDescent="0.2">
      <c r="B4" s="167" t="s">
        <v>96</v>
      </c>
      <c r="C4" s="168"/>
      <c r="D4" s="168"/>
      <c r="E4" s="168"/>
      <c r="F4" s="169"/>
      <c r="G4" s="167" t="s">
        <v>191</v>
      </c>
      <c r="H4" s="168"/>
      <c r="I4" s="168"/>
      <c r="J4" s="168"/>
      <c r="K4" s="169"/>
      <c r="L4" s="167" t="s">
        <v>89</v>
      </c>
      <c r="M4" s="168"/>
      <c r="N4" s="168"/>
      <c r="O4" s="168"/>
      <c r="P4" s="169"/>
      <c r="Q4" s="170" t="s">
        <v>90</v>
      </c>
      <c r="R4" s="171"/>
      <c r="S4" s="171"/>
      <c r="T4" s="171"/>
      <c r="U4" s="172"/>
      <c r="V4" s="170" t="s">
        <v>160</v>
      </c>
      <c r="W4" s="171"/>
      <c r="X4" s="171"/>
      <c r="Y4" s="171"/>
      <c r="Z4" s="172"/>
    </row>
    <row r="5" spans="2:27" ht="22.5" x14ac:dyDescent="0.2">
      <c r="B5" s="114" t="s">
        <v>212</v>
      </c>
      <c r="C5" s="114" t="s">
        <v>97</v>
      </c>
      <c r="D5" s="115" t="s">
        <v>98</v>
      </c>
      <c r="E5" s="115" t="s">
        <v>99</v>
      </c>
      <c r="F5" s="116" t="s">
        <v>53</v>
      </c>
      <c r="G5" s="114" t="s">
        <v>212</v>
      </c>
      <c r="H5" s="114" t="s">
        <v>97</v>
      </c>
      <c r="I5" s="115" t="s">
        <v>98</v>
      </c>
      <c r="J5" s="115" t="s">
        <v>99</v>
      </c>
      <c r="K5" s="116" t="s">
        <v>53</v>
      </c>
      <c r="L5" s="114" t="s">
        <v>212</v>
      </c>
      <c r="M5" s="117" t="s">
        <v>97</v>
      </c>
      <c r="N5" s="118" t="s">
        <v>98</v>
      </c>
      <c r="O5" s="115" t="s">
        <v>99</v>
      </c>
      <c r="P5" s="116" t="s">
        <v>53</v>
      </c>
      <c r="Q5" s="119" t="s">
        <v>212</v>
      </c>
      <c r="R5" s="119" t="s">
        <v>97</v>
      </c>
      <c r="S5" s="120" t="s">
        <v>98</v>
      </c>
      <c r="T5" s="120" t="s">
        <v>99</v>
      </c>
      <c r="U5" s="121" t="s">
        <v>53</v>
      </c>
      <c r="V5" s="119" t="s">
        <v>212</v>
      </c>
      <c r="W5" s="119" t="s">
        <v>97</v>
      </c>
      <c r="X5" s="120" t="s">
        <v>98</v>
      </c>
      <c r="Y5" s="120" t="s">
        <v>99</v>
      </c>
      <c r="Z5" s="121" t="s">
        <v>53</v>
      </c>
    </row>
    <row r="6" spans="2:27" x14ac:dyDescent="0.2">
      <c r="B6" s="92">
        <v>388</v>
      </c>
      <c r="C6" s="92">
        <v>640791</v>
      </c>
      <c r="D6" s="92">
        <v>1102293</v>
      </c>
      <c r="E6" s="92">
        <v>264661</v>
      </c>
      <c r="F6" s="92">
        <v>2008133</v>
      </c>
      <c r="G6" s="92">
        <v>388</v>
      </c>
      <c r="H6" s="92">
        <v>669570</v>
      </c>
      <c r="I6" s="92">
        <v>1180049</v>
      </c>
      <c r="J6" s="92">
        <v>284177</v>
      </c>
      <c r="K6" s="92">
        <v>2134184</v>
      </c>
      <c r="L6" s="92">
        <v>4812625.41</v>
      </c>
      <c r="M6" s="93">
        <v>12218859832.17</v>
      </c>
      <c r="N6" s="93">
        <v>33220374016.849976</v>
      </c>
      <c r="O6" s="93">
        <v>7746790536.6400118</v>
      </c>
      <c r="P6" s="93">
        <v>53190837011.069992</v>
      </c>
      <c r="Q6" s="93">
        <v>12403.673737113402</v>
      </c>
      <c r="R6" s="122">
        <v>19068.401135736924</v>
      </c>
      <c r="S6" s="122">
        <v>30137.516991262735</v>
      </c>
      <c r="T6" s="122">
        <v>29270.616133997875</v>
      </c>
      <c r="U6" s="122">
        <v>26487.70624807724</v>
      </c>
      <c r="V6" s="123">
        <f>B6/$F$6</f>
        <v>1.9321429407315153E-4</v>
      </c>
      <c r="W6" s="123">
        <f>C6/$F$6</f>
        <v>0.31909788843667225</v>
      </c>
      <c r="X6" s="123">
        <f>D6/$F$6</f>
        <v>0.54891433983705262</v>
      </c>
      <c r="Y6" s="123">
        <f>E6/$F$6</f>
        <v>0.13179455743220195</v>
      </c>
      <c r="Z6" s="123">
        <f>F6/$F$6</f>
        <v>1</v>
      </c>
    </row>
    <row r="7" spans="2:27" x14ac:dyDescent="0.2">
      <c r="D7" s="21"/>
      <c r="M7" s="13"/>
    </row>
    <row r="9" spans="2:27" x14ac:dyDescent="0.2">
      <c r="D9" s="9"/>
    </row>
    <row r="10" spans="2:27" x14ac:dyDescent="0.2">
      <c r="D10" s="9"/>
      <c r="E10" s="9"/>
      <c r="F10" s="9"/>
      <c r="G10" s="9"/>
      <c r="H10" s="9"/>
      <c r="I10" s="9"/>
      <c r="J10" s="9"/>
      <c r="K10" s="9"/>
      <c r="L10" s="9"/>
    </row>
    <row r="11" spans="2:27" x14ac:dyDescent="0.2">
      <c r="D11" s="9"/>
    </row>
    <row r="12" spans="2:27" x14ac:dyDescent="0.2">
      <c r="D12" s="9"/>
      <c r="K12" s="9"/>
      <c r="L12" s="9"/>
    </row>
    <row r="13" spans="2:27" x14ac:dyDescent="0.2">
      <c r="K13" s="9"/>
      <c r="L13" s="9"/>
    </row>
    <row r="14" spans="2:27" x14ac:dyDescent="0.2">
      <c r="K14" s="9"/>
      <c r="L14" s="9"/>
    </row>
    <row r="18" spans="4:17" x14ac:dyDescent="0.2">
      <c r="D18" s="19"/>
    </row>
    <row r="19" spans="4:17" x14ac:dyDescent="0.2">
      <c r="D19" s="19"/>
      <c r="E19" s="9"/>
      <c r="F19" s="9"/>
      <c r="G19" s="9"/>
      <c r="H19" s="9"/>
      <c r="I19" s="9"/>
      <c r="J19" s="9"/>
    </row>
    <row r="20" spans="4:17" x14ac:dyDescent="0.2">
      <c r="D20" s="19"/>
      <c r="P20" s="22"/>
      <c r="Q20" s="22"/>
    </row>
    <row r="21" spans="4:17" x14ac:dyDescent="0.2">
      <c r="D21" s="19"/>
      <c r="O21" s="22"/>
    </row>
    <row r="22" spans="4:17" x14ac:dyDescent="0.2">
      <c r="D22" s="19"/>
    </row>
    <row r="23" spans="4:17" x14ac:dyDescent="0.2">
      <c r="D23" s="19"/>
    </row>
    <row r="24" spans="4:17" x14ac:dyDescent="0.2">
      <c r="D24" s="19"/>
    </row>
    <row r="25" spans="4:17" x14ac:dyDescent="0.2">
      <c r="D25" s="19"/>
    </row>
    <row r="26" spans="4:17" x14ac:dyDescent="0.2">
      <c r="D26" s="19"/>
    </row>
    <row r="27" spans="4:17" x14ac:dyDescent="0.2">
      <c r="D27" s="19"/>
    </row>
    <row r="28" spans="4:17" x14ac:dyDescent="0.2">
      <c r="D28" s="19"/>
    </row>
    <row r="29" spans="4:17" x14ac:dyDescent="0.2">
      <c r="D29" s="19"/>
    </row>
    <row r="30" spans="4:17" x14ac:dyDescent="0.2">
      <c r="D30" s="19"/>
    </row>
  </sheetData>
  <mergeCells count="8">
    <mergeCell ref="C3:Z3"/>
    <mergeCell ref="C2:Z2"/>
    <mergeCell ref="C1:Z1"/>
    <mergeCell ref="B4:F4"/>
    <mergeCell ref="G4:K4"/>
    <mergeCell ref="L4:P4"/>
    <mergeCell ref="Q4:U4"/>
    <mergeCell ref="V4:Z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U21"/>
  <sheetViews>
    <sheetView showGridLines="0" workbookViewId="0">
      <selection activeCell="G16" sqref="G16"/>
    </sheetView>
  </sheetViews>
  <sheetFormatPr defaultRowHeight="12.75" x14ac:dyDescent="0.2"/>
  <cols>
    <col min="1" max="1" width="9.140625" style="1"/>
    <col min="2" max="2" width="20.140625" style="1" bestFit="1" customWidth="1"/>
    <col min="3" max="3" width="10.42578125" style="1" customWidth="1"/>
    <col min="4" max="5" width="8.7109375" style="1" bestFit="1" customWidth="1"/>
    <col min="6" max="6" width="7.7109375" style="1" bestFit="1" customWidth="1"/>
    <col min="7" max="7" width="13.85546875" style="1" bestFit="1" customWidth="1"/>
    <col min="8" max="8" width="7.85546875" style="1" bestFit="1" customWidth="1"/>
    <col min="9" max="10" width="13.140625" style="1" customWidth="1"/>
    <col min="11" max="11" width="12.5703125" style="1" customWidth="1"/>
    <col min="12" max="12" width="13.140625" style="1" customWidth="1"/>
    <col min="13" max="13" width="7.7109375" style="1" bestFit="1" customWidth="1"/>
    <col min="14" max="14" width="7.85546875" style="1" bestFit="1" customWidth="1"/>
    <col min="15" max="15" width="9" style="1" customWidth="1"/>
    <col min="16" max="17" width="7.85546875" style="1" bestFit="1" customWidth="1"/>
    <col min="18" max="19" width="18.140625" style="1" bestFit="1" customWidth="1"/>
    <col min="20" max="20" width="14.85546875" style="1" bestFit="1" customWidth="1"/>
    <col min="21" max="21" width="12" style="1" bestFit="1" customWidth="1"/>
    <col min="22" max="25" width="26" style="1" bestFit="1" customWidth="1"/>
    <col min="26" max="26" width="29.42578125" style="1" bestFit="1" customWidth="1"/>
    <col min="27" max="27" width="31" style="1" bestFit="1" customWidth="1"/>
    <col min="28" max="28" width="17" style="1" bestFit="1" customWidth="1"/>
    <col min="29" max="31" width="18.140625" style="1" bestFit="1" customWidth="1"/>
    <col min="32" max="32" width="14.85546875" style="1" bestFit="1" customWidth="1"/>
    <col min="33" max="33" width="11.28515625" style="1" bestFit="1" customWidth="1"/>
    <col min="34" max="16384" width="9.140625" style="1"/>
  </cols>
  <sheetData>
    <row r="1" spans="2:21" x14ac:dyDescent="0.2">
      <c r="B1" s="175" t="s">
        <v>80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3"/>
      <c r="S1" s="3"/>
      <c r="T1" s="3"/>
      <c r="U1" s="3"/>
    </row>
    <row r="2" spans="2:21" ht="12.75" customHeight="1" x14ac:dyDescent="0.2">
      <c r="B2" s="174" t="s">
        <v>136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0"/>
      <c r="S2" s="10"/>
      <c r="T2" s="10"/>
      <c r="U2" s="10"/>
    </row>
    <row r="3" spans="2:21" x14ac:dyDescent="0.2">
      <c r="B3" s="173" t="s">
        <v>215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4"/>
      <c r="S3" s="14"/>
      <c r="T3" s="14"/>
      <c r="U3" s="14"/>
    </row>
    <row r="4" spans="2:21" ht="15" customHeight="1" x14ac:dyDescent="0.2">
      <c r="B4" s="176" t="s">
        <v>100</v>
      </c>
      <c r="C4" s="177" t="s">
        <v>208</v>
      </c>
      <c r="D4" s="178"/>
      <c r="E4" s="178"/>
      <c r="F4" s="178"/>
      <c r="G4" s="179"/>
      <c r="H4" s="177" t="s">
        <v>89</v>
      </c>
      <c r="I4" s="178"/>
      <c r="J4" s="178"/>
      <c r="K4" s="178"/>
      <c r="L4" s="179"/>
      <c r="M4" s="162" t="s">
        <v>90</v>
      </c>
      <c r="N4" s="180"/>
      <c r="O4" s="180"/>
      <c r="P4" s="180"/>
      <c r="Q4" s="163"/>
    </row>
    <row r="5" spans="2:21" ht="24" x14ac:dyDescent="0.2">
      <c r="B5" s="176"/>
      <c r="C5" s="124" t="s">
        <v>212</v>
      </c>
      <c r="D5" s="124" t="s">
        <v>97</v>
      </c>
      <c r="E5" s="124" t="s">
        <v>98</v>
      </c>
      <c r="F5" s="124" t="s">
        <v>99</v>
      </c>
      <c r="G5" s="124" t="s">
        <v>53</v>
      </c>
      <c r="H5" s="124" t="s">
        <v>212</v>
      </c>
      <c r="I5" s="125" t="s">
        <v>97</v>
      </c>
      <c r="J5" s="125" t="s">
        <v>98</v>
      </c>
      <c r="K5" s="124" t="s">
        <v>99</v>
      </c>
      <c r="L5" s="124" t="s">
        <v>53</v>
      </c>
      <c r="M5" s="126" t="s">
        <v>212</v>
      </c>
      <c r="N5" s="126" t="s">
        <v>97</v>
      </c>
      <c r="O5" s="126" t="s">
        <v>98</v>
      </c>
      <c r="P5" s="126" t="s">
        <v>99</v>
      </c>
      <c r="Q5" s="126" t="s">
        <v>53</v>
      </c>
    </row>
    <row r="6" spans="2:21" x14ac:dyDescent="0.2">
      <c r="B6" s="113" t="s">
        <v>221</v>
      </c>
      <c r="C6" s="33">
        <v>15</v>
      </c>
      <c r="D6" s="33">
        <v>32314</v>
      </c>
      <c r="E6" s="33">
        <v>53303</v>
      </c>
      <c r="F6" s="33">
        <v>22592</v>
      </c>
      <c r="G6" s="33">
        <v>108224</v>
      </c>
      <c r="H6" s="33">
        <v>45713.770000000004</v>
      </c>
      <c r="I6" s="34">
        <v>81949743.930000022</v>
      </c>
      <c r="J6" s="34">
        <v>135591228.56000006</v>
      </c>
      <c r="K6" s="34">
        <v>56413559.120000005</v>
      </c>
      <c r="L6" s="34">
        <v>274000245.38000011</v>
      </c>
      <c r="M6" s="34">
        <v>3047.5846666666671</v>
      </c>
      <c r="N6" s="34">
        <v>3196.9159682453001</v>
      </c>
      <c r="O6" s="34">
        <v>3601.2650011951891</v>
      </c>
      <c r="P6" s="34">
        <v>3766.4280357858197</v>
      </c>
      <c r="Q6" s="34">
        <v>3500.3480592248134</v>
      </c>
    </row>
    <row r="7" spans="2:21" x14ac:dyDescent="0.2">
      <c r="B7" s="113" t="s">
        <v>198</v>
      </c>
      <c r="C7" s="33">
        <v>91</v>
      </c>
      <c r="D7" s="33">
        <v>99404</v>
      </c>
      <c r="E7" s="33">
        <v>171434</v>
      </c>
      <c r="F7" s="33">
        <v>70172</v>
      </c>
      <c r="G7" s="33">
        <v>341101</v>
      </c>
      <c r="H7" s="33">
        <v>613571.54</v>
      </c>
      <c r="I7" s="34">
        <v>794534338.09000075</v>
      </c>
      <c r="J7" s="34">
        <v>1365178486.2699993</v>
      </c>
      <c r="K7" s="34">
        <v>572194338.62000144</v>
      </c>
      <c r="L7" s="34">
        <v>2732520734.5200014</v>
      </c>
      <c r="M7" s="34">
        <v>6742.5443956043964</v>
      </c>
      <c r="N7" s="34">
        <v>8450.6050572744462</v>
      </c>
      <c r="O7" s="34">
        <v>8607.3028697976715</v>
      </c>
      <c r="P7" s="34">
        <v>8508.5925236063194</v>
      </c>
      <c r="Q7" s="34">
        <v>8539.9812935043319</v>
      </c>
    </row>
    <row r="8" spans="2:21" x14ac:dyDescent="0.2">
      <c r="B8" s="113" t="s">
        <v>199</v>
      </c>
      <c r="C8" s="33">
        <v>214</v>
      </c>
      <c r="D8" s="33">
        <v>223464</v>
      </c>
      <c r="E8" s="33">
        <v>294154</v>
      </c>
      <c r="F8" s="33">
        <v>70919</v>
      </c>
      <c r="G8" s="33">
        <v>588751</v>
      </c>
      <c r="H8" s="33">
        <v>2338053.7699999996</v>
      </c>
      <c r="I8" s="34">
        <v>2677412016.7199993</v>
      </c>
      <c r="J8" s="34">
        <v>3584010947.3500013</v>
      </c>
      <c r="K8" s="34">
        <v>860484072.47000027</v>
      </c>
      <c r="L8" s="34">
        <v>7124245090.3100004</v>
      </c>
      <c r="M8" s="34">
        <v>10925.484906542055</v>
      </c>
      <c r="N8" s="34">
        <v>12332.848217931234</v>
      </c>
      <c r="O8" s="34">
        <v>12679.98679413836</v>
      </c>
      <c r="P8" s="34">
        <v>12486.527541537886</v>
      </c>
      <c r="Q8" s="34">
        <v>12523.414834058163</v>
      </c>
    </row>
    <row r="9" spans="2:21" x14ac:dyDescent="0.2">
      <c r="B9" s="113" t="s">
        <v>200</v>
      </c>
      <c r="C9" s="33">
        <v>45</v>
      </c>
      <c r="D9" s="33">
        <v>235603</v>
      </c>
      <c r="E9" s="33">
        <v>356417</v>
      </c>
      <c r="F9" s="33">
        <v>54191</v>
      </c>
      <c r="G9" s="33">
        <v>646256</v>
      </c>
      <c r="H9" s="33">
        <v>975032.87</v>
      </c>
      <c r="I9" s="34">
        <v>4726713380.2600021</v>
      </c>
      <c r="J9" s="34">
        <v>7381271309.2400045</v>
      </c>
      <c r="K9" s="34">
        <v>1149092991.6699994</v>
      </c>
      <c r="L9" s="34">
        <v>13258052714.040007</v>
      </c>
      <c r="M9" s="34">
        <v>21667.39711111111</v>
      </c>
      <c r="N9" s="34">
        <v>20715.026778479969</v>
      </c>
      <c r="O9" s="34">
        <v>21908.473109576938</v>
      </c>
      <c r="P9" s="34">
        <v>22300.793596949159</v>
      </c>
      <c r="Q9" s="34">
        <v>21499.637913093735</v>
      </c>
    </row>
    <row r="10" spans="2:21" x14ac:dyDescent="0.2">
      <c r="B10" s="113" t="s">
        <v>202</v>
      </c>
      <c r="C10" s="33">
        <v>23</v>
      </c>
      <c r="D10" s="33">
        <v>55514</v>
      </c>
      <c r="E10" s="33">
        <v>129123</v>
      </c>
      <c r="F10" s="33">
        <v>24665</v>
      </c>
      <c r="G10" s="33">
        <v>209325</v>
      </c>
      <c r="H10" s="33">
        <v>840253.46000000008</v>
      </c>
      <c r="I10" s="34">
        <v>2125932824.0799999</v>
      </c>
      <c r="J10" s="34">
        <v>4997699075.2799988</v>
      </c>
      <c r="K10" s="34">
        <v>972020965.0600009</v>
      </c>
      <c r="L10" s="34">
        <v>8096493117.8799992</v>
      </c>
      <c r="M10" s="34">
        <v>36532.759130434788</v>
      </c>
      <c r="N10" s="34">
        <v>39793.59134621144</v>
      </c>
      <c r="O10" s="34">
        <v>41522.923523429701</v>
      </c>
      <c r="P10" s="34">
        <v>42518.742183631548</v>
      </c>
      <c r="Q10" s="34">
        <v>41168.329966644305</v>
      </c>
    </row>
    <row r="11" spans="2:21" x14ac:dyDescent="0.2">
      <c r="B11" s="113" t="s">
        <v>220</v>
      </c>
      <c r="C11" s="33"/>
      <c r="D11" s="33">
        <v>23271</v>
      </c>
      <c r="E11" s="33">
        <v>175618</v>
      </c>
      <c r="F11" s="33">
        <v>41638</v>
      </c>
      <c r="G11" s="33">
        <v>240527</v>
      </c>
      <c r="H11" s="33"/>
      <c r="I11" s="34">
        <v>1812317529.0899992</v>
      </c>
      <c r="J11" s="34">
        <v>15756622970.150003</v>
      </c>
      <c r="K11" s="34">
        <v>4136584609.7000008</v>
      </c>
      <c r="L11" s="34">
        <v>21705525108.940002</v>
      </c>
      <c r="M11" s="34"/>
      <c r="N11" s="34">
        <v>80770.011992601794</v>
      </c>
      <c r="O11" s="34">
        <v>94856.558727048367</v>
      </c>
      <c r="P11" s="34">
        <v>105705.78820177345</v>
      </c>
      <c r="Q11" s="34">
        <v>95333.0541808056</v>
      </c>
    </row>
    <row r="12" spans="2:21" x14ac:dyDescent="0.2">
      <c r="B12" s="143" t="s">
        <v>53</v>
      </c>
      <c r="C12" s="35">
        <v>388</v>
      </c>
      <c r="D12" s="35">
        <v>669570</v>
      </c>
      <c r="E12" s="35">
        <v>1180049</v>
      </c>
      <c r="F12" s="35">
        <v>284177</v>
      </c>
      <c r="G12" s="35">
        <v>2134184</v>
      </c>
      <c r="H12" s="35">
        <v>4812625.41</v>
      </c>
      <c r="I12" s="36">
        <v>12218859832.170002</v>
      </c>
      <c r="J12" s="36">
        <v>33220374016.850006</v>
      </c>
      <c r="K12" s="36">
        <v>7746790536.6400032</v>
      </c>
      <c r="L12" s="36">
        <v>53190837011.070007</v>
      </c>
      <c r="M12" s="36">
        <v>12403.673737113404</v>
      </c>
      <c r="N12" s="36">
        <v>19068.401135736902</v>
      </c>
      <c r="O12" s="36">
        <v>30137.516991262746</v>
      </c>
      <c r="P12" s="36">
        <v>29270.616133997857</v>
      </c>
      <c r="Q12" s="36">
        <v>26487.706248077207</v>
      </c>
    </row>
    <row r="14" spans="2:21" x14ac:dyDescent="0.2">
      <c r="D14" s="9"/>
      <c r="E14" s="9"/>
    </row>
    <row r="15" spans="2:21" x14ac:dyDescent="0.2">
      <c r="C15" s="9"/>
      <c r="D15" s="9"/>
      <c r="E15" s="9"/>
      <c r="F15" s="9"/>
      <c r="G15" s="9"/>
      <c r="H15" s="9"/>
    </row>
    <row r="16" spans="2:21" x14ac:dyDescent="0.2">
      <c r="C16" s="9"/>
      <c r="D16" s="9"/>
      <c r="E16" s="9"/>
      <c r="F16" s="9"/>
      <c r="G16" s="9"/>
      <c r="H16" s="9"/>
    </row>
    <row r="17" spans="3:8" x14ac:dyDescent="0.2">
      <c r="C17" s="9"/>
      <c r="D17" s="9"/>
      <c r="E17" s="9"/>
      <c r="F17" s="9"/>
      <c r="G17" s="9"/>
      <c r="H17" s="9"/>
    </row>
    <row r="18" spans="3:8" x14ac:dyDescent="0.2">
      <c r="C18" s="9"/>
      <c r="D18" s="9"/>
      <c r="E18" s="9"/>
      <c r="F18" s="9"/>
      <c r="G18" s="9"/>
      <c r="H18" s="9"/>
    </row>
    <row r="19" spans="3:8" x14ac:dyDescent="0.2">
      <c r="C19" s="9"/>
      <c r="D19" s="9"/>
      <c r="E19" s="9"/>
      <c r="F19" s="9"/>
      <c r="G19" s="9"/>
      <c r="H19" s="9"/>
    </row>
    <row r="20" spans="3:8" x14ac:dyDescent="0.2">
      <c r="C20" s="9"/>
      <c r="D20" s="9"/>
      <c r="E20" s="9"/>
      <c r="F20" s="9"/>
      <c r="G20" s="9"/>
      <c r="H20" s="9"/>
    </row>
    <row r="21" spans="3:8" x14ac:dyDescent="0.2">
      <c r="C21" s="9"/>
      <c r="D21" s="9"/>
      <c r="E21" s="9"/>
      <c r="F21" s="9"/>
      <c r="G21" s="9"/>
      <c r="H21" s="9"/>
    </row>
  </sheetData>
  <mergeCells count="7">
    <mergeCell ref="B3:Q3"/>
    <mergeCell ref="B2:Q2"/>
    <mergeCell ref="B1:Q1"/>
    <mergeCell ref="B4:B5"/>
    <mergeCell ref="C4:G4"/>
    <mergeCell ref="H4:L4"/>
    <mergeCell ref="M4:Q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3C49-3144-425F-B71B-A63938112B0C}">
  <dimension ref="B1:AF16"/>
  <sheetViews>
    <sheetView showGridLines="0" zoomScale="115" zoomScaleNormal="115" workbookViewId="0">
      <selection activeCell="L20" sqref="L20"/>
    </sheetView>
  </sheetViews>
  <sheetFormatPr defaultRowHeight="12.75" x14ac:dyDescent="0.2"/>
  <cols>
    <col min="1" max="1" width="9.140625" style="1"/>
    <col min="2" max="2" width="6.28515625" style="1" bestFit="1" customWidth="1"/>
    <col min="3" max="3" width="7.42578125" style="1" bestFit="1" customWidth="1"/>
    <col min="4" max="4" width="7" style="1" customWidth="1"/>
    <col min="5" max="5" width="7.140625" style="1" customWidth="1"/>
    <col min="6" max="7" width="6.5703125" style="1" customWidth="1"/>
    <col min="8" max="8" width="8.42578125" style="1" customWidth="1"/>
    <col min="9" max="9" width="6.7109375" style="1" bestFit="1" customWidth="1"/>
    <col min="10" max="10" width="6.85546875" style="1" customWidth="1"/>
    <col min="11" max="11" width="7.28515625" style="1" customWidth="1"/>
    <col min="12" max="12" width="7.7109375" style="1" customWidth="1"/>
    <col min="13" max="13" width="7.140625" style="1" customWidth="1"/>
    <col min="14" max="14" width="6.5703125" style="1" customWidth="1"/>
    <col min="15" max="15" width="7.85546875" style="1" customWidth="1"/>
    <col min="16" max="16" width="10.85546875" style="1" customWidth="1"/>
    <col min="17" max="17" width="11.85546875" style="1" customWidth="1"/>
    <col min="18" max="18" width="13.28515625" style="1" customWidth="1"/>
    <col min="19" max="20" width="14.140625" style="1" customWidth="1"/>
    <col min="21" max="22" width="13.140625" style="1" customWidth="1"/>
    <col min="23" max="23" width="8.42578125" style="1" customWidth="1"/>
    <col min="24" max="24" width="7.140625" style="1" customWidth="1"/>
    <col min="25" max="25" width="7.7109375" style="1" customWidth="1"/>
    <col min="26" max="26" width="7" style="1" customWidth="1"/>
    <col min="27" max="27" width="8.140625" style="1" customWidth="1"/>
    <col min="28" max="28" width="7.85546875" style="1" bestFit="1" customWidth="1"/>
    <col min="29" max="29" width="8.42578125" style="1" bestFit="1" customWidth="1"/>
    <col min="30" max="30" width="7" style="1" bestFit="1" customWidth="1"/>
    <col min="31" max="31" width="9.140625" style="1"/>
    <col min="32" max="32" width="9.7109375" style="1" customWidth="1"/>
    <col min="33" max="16384" width="9.140625" style="1"/>
  </cols>
  <sheetData>
    <row r="1" spans="2:32" ht="15" customHeight="1" x14ac:dyDescent="0.2">
      <c r="B1" s="174" t="s">
        <v>81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0"/>
      <c r="AF1" s="10"/>
    </row>
    <row r="2" spans="2:32" x14ac:dyDescent="0.2">
      <c r="B2" s="175" t="s">
        <v>16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3"/>
      <c r="AF2" s="3"/>
    </row>
    <row r="3" spans="2:32" x14ac:dyDescent="0.2">
      <c r="B3" s="183" t="s">
        <v>215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4"/>
      <c r="AE3" s="11"/>
      <c r="AF3" s="11"/>
    </row>
    <row r="4" spans="2:32" x14ac:dyDescent="0.2">
      <c r="B4" s="167" t="s">
        <v>152</v>
      </c>
      <c r="C4" s="168"/>
      <c r="D4" s="168"/>
      <c r="E4" s="168"/>
      <c r="F4" s="168"/>
      <c r="G4" s="168"/>
      <c r="H4" s="169"/>
      <c r="I4" s="167" t="s">
        <v>209</v>
      </c>
      <c r="J4" s="168"/>
      <c r="K4" s="168"/>
      <c r="L4" s="168"/>
      <c r="M4" s="168"/>
      <c r="N4" s="168"/>
      <c r="O4" s="169"/>
      <c r="P4" s="167" t="s">
        <v>89</v>
      </c>
      <c r="Q4" s="168"/>
      <c r="R4" s="168"/>
      <c r="S4" s="168"/>
      <c r="T4" s="168"/>
      <c r="U4" s="168"/>
      <c r="V4" s="169"/>
      <c r="W4" s="181" t="s">
        <v>110</v>
      </c>
      <c r="X4" s="181"/>
      <c r="Y4" s="181"/>
      <c r="Z4" s="181"/>
      <c r="AA4" s="181"/>
      <c r="AB4" s="181"/>
      <c r="AC4" s="182"/>
      <c r="AD4" s="12"/>
    </row>
    <row r="5" spans="2:32" ht="33.75" x14ac:dyDescent="0.2">
      <c r="B5" s="89" t="s">
        <v>153</v>
      </c>
      <c r="C5" s="89" t="s">
        <v>91</v>
      </c>
      <c r="D5" s="89" t="s">
        <v>17</v>
      </c>
      <c r="E5" s="89" t="s">
        <v>18</v>
      </c>
      <c r="F5" s="89" t="s">
        <v>19</v>
      </c>
      <c r="G5" s="89" t="s">
        <v>151</v>
      </c>
      <c r="H5" s="90" t="s">
        <v>53</v>
      </c>
      <c r="I5" s="89" t="s">
        <v>153</v>
      </c>
      <c r="J5" s="89" t="s">
        <v>91</v>
      </c>
      <c r="K5" s="89" t="s">
        <v>17</v>
      </c>
      <c r="L5" s="89" t="s">
        <v>18</v>
      </c>
      <c r="M5" s="89" t="s">
        <v>19</v>
      </c>
      <c r="N5" s="89" t="s">
        <v>151</v>
      </c>
      <c r="O5" s="90" t="s">
        <v>53</v>
      </c>
      <c r="P5" s="89" t="s">
        <v>153</v>
      </c>
      <c r="Q5" s="89" t="s">
        <v>91</v>
      </c>
      <c r="R5" s="89" t="s">
        <v>17</v>
      </c>
      <c r="S5" s="89" t="s">
        <v>18</v>
      </c>
      <c r="T5" s="89" t="s">
        <v>19</v>
      </c>
      <c r="U5" s="89" t="s">
        <v>151</v>
      </c>
      <c r="V5" s="90" t="s">
        <v>53</v>
      </c>
      <c r="W5" s="91" t="s">
        <v>109</v>
      </c>
      <c r="X5" s="91" t="s">
        <v>91</v>
      </c>
      <c r="Y5" s="91" t="s">
        <v>17</v>
      </c>
      <c r="Z5" s="91" t="s">
        <v>18</v>
      </c>
      <c r="AA5" s="91" t="s">
        <v>19</v>
      </c>
      <c r="AB5" s="91" t="s">
        <v>151</v>
      </c>
      <c r="AC5" s="91" t="s">
        <v>53</v>
      </c>
    </row>
    <row r="6" spans="2:32" x14ac:dyDescent="0.2">
      <c r="B6" s="94">
        <v>78278</v>
      </c>
      <c r="C6" s="94">
        <v>319968</v>
      </c>
      <c r="D6" s="94">
        <v>568874</v>
      </c>
      <c r="E6" s="94">
        <v>616664</v>
      </c>
      <c r="F6" s="94">
        <v>196668</v>
      </c>
      <c r="G6" s="144">
        <v>227681</v>
      </c>
      <c r="H6" s="94">
        <v>2008133</v>
      </c>
      <c r="I6" s="94">
        <v>108224</v>
      </c>
      <c r="J6" s="94">
        <v>341101</v>
      </c>
      <c r="K6" s="94">
        <v>588751</v>
      </c>
      <c r="L6" s="94">
        <v>646256</v>
      </c>
      <c r="M6" s="94">
        <v>209325</v>
      </c>
      <c r="N6" s="144">
        <v>240527</v>
      </c>
      <c r="O6" s="94">
        <v>2134184</v>
      </c>
      <c r="P6" s="95">
        <v>274000245.38</v>
      </c>
      <c r="Q6" s="95">
        <v>2732520734.51999</v>
      </c>
      <c r="R6" s="95">
        <v>7124245090.3100128</v>
      </c>
      <c r="S6" s="95">
        <v>13258052714.040045</v>
      </c>
      <c r="T6" s="95">
        <v>8096493117.8799963</v>
      </c>
      <c r="U6" s="95">
        <v>21705525108.939983</v>
      </c>
      <c r="V6" s="95">
        <v>53190837011.070023</v>
      </c>
      <c r="W6" s="95">
        <v>3500.3480592248143</v>
      </c>
      <c r="X6" s="95">
        <v>8539.9812935043192</v>
      </c>
      <c r="Y6" s="95">
        <v>12523.41483405818</v>
      </c>
      <c r="Z6" s="95">
        <v>21499.637913093749</v>
      </c>
      <c r="AA6" s="95">
        <v>41168.329966644276</v>
      </c>
      <c r="AB6" s="95">
        <v>95333.054180805528</v>
      </c>
      <c r="AC6" s="95">
        <v>26487.706248077146</v>
      </c>
    </row>
    <row r="8" spans="2:32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32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32" x14ac:dyDescent="0.2">
      <c r="I10" s="9"/>
      <c r="J10" s="9"/>
      <c r="K10" s="9"/>
      <c r="L10" s="9"/>
      <c r="M10" s="9"/>
      <c r="N10" s="9"/>
      <c r="O10" s="9"/>
    </row>
    <row r="11" spans="2:32" x14ac:dyDescent="0.2">
      <c r="C11" s="9"/>
      <c r="D11" s="9"/>
      <c r="E11" s="9"/>
    </row>
    <row r="12" spans="2:32" x14ac:dyDescent="0.2">
      <c r="E12" s="9"/>
    </row>
    <row r="13" spans="2:32" x14ac:dyDescent="0.2">
      <c r="E13" s="9"/>
    </row>
    <row r="14" spans="2:32" x14ac:dyDescent="0.2">
      <c r="E14" s="9"/>
    </row>
    <row r="15" spans="2:32" x14ac:dyDescent="0.2">
      <c r="E15" s="9"/>
    </row>
    <row r="16" spans="2:32" x14ac:dyDescent="0.2">
      <c r="E16" s="9"/>
    </row>
  </sheetData>
  <mergeCells count="7">
    <mergeCell ref="B4:H4"/>
    <mergeCell ref="P4:V4"/>
    <mergeCell ref="W4:AC4"/>
    <mergeCell ref="B1:AD1"/>
    <mergeCell ref="B2:AD2"/>
    <mergeCell ref="B3:AD3"/>
    <mergeCell ref="I4:O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J38"/>
  <sheetViews>
    <sheetView showGridLines="0" topLeftCell="A6" workbookViewId="0">
      <selection activeCell="B45" sqref="B45"/>
    </sheetView>
  </sheetViews>
  <sheetFormatPr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3.140625" style="1" bestFit="1" customWidth="1"/>
    <col min="7" max="7" width="9.42578125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2:10" x14ac:dyDescent="0.2">
      <c r="B1" s="175" t="s">
        <v>82</v>
      </c>
      <c r="C1" s="175"/>
      <c r="D1" s="175"/>
      <c r="E1" s="175"/>
      <c r="F1" s="175"/>
      <c r="G1" s="175"/>
    </row>
    <row r="2" spans="2:10" x14ac:dyDescent="0.2">
      <c r="B2" s="175" t="s">
        <v>189</v>
      </c>
      <c r="C2" s="175"/>
      <c r="D2" s="175"/>
      <c r="E2" s="175"/>
      <c r="F2" s="175"/>
      <c r="G2" s="175"/>
    </row>
    <row r="3" spans="2:10" x14ac:dyDescent="0.2">
      <c r="B3" s="185" t="s">
        <v>215</v>
      </c>
      <c r="C3" s="185"/>
      <c r="D3" s="185"/>
      <c r="E3" s="185"/>
      <c r="F3" s="185"/>
      <c r="G3" s="185"/>
    </row>
    <row r="4" spans="2:10" ht="24" x14ac:dyDescent="0.25">
      <c r="B4" s="130" t="s">
        <v>20</v>
      </c>
      <c r="C4" s="31" t="s">
        <v>159</v>
      </c>
      <c r="D4" s="31" t="s">
        <v>161</v>
      </c>
      <c r="E4" s="31" t="s">
        <v>89</v>
      </c>
      <c r="F4" s="32" t="s">
        <v>90</v>
      </c>
      <c r="G4" s="32" t="s">
        <v>162</v>
      </c>
      <c r="I4"/>
      <c r="J4"/>
    </row>
    <row r="5" spans="2:10" ht="15" x14ac:dyDescent="0.25">
      <c r="B5" s="113" t="s">
        <v>21</v>
      </c>
      <c r="C5" s="33">
        <v>1013904</v>
      </c>
      <c r="D5" s="38">
        <v>1077977</v>
      </c>
      <c r="E5" s="39">
        <v>34703418541.509964</v>
      </c>
      <c r="F5" s="39">
        <v>34227.519115724928</v>
      </c>
      <c r="G5" s="40">
        <v>0.505100310001387</v>
      </c>
      <c r="I5" s="28"/>
      <c r="J5"/>
    </row>
    <row r="6" spans="2:10" ht="15" x14ac:dyDescent="0.25">
      <c r="B6" s="113" t="s">
        <v>22</v>
      </c>
      <c r="C6" s="33">
        <v>280933</v>
      </c>
      <c r="D6" s="38">
        <v>295937</v>
      </c>
      <c r="E6" s="39">
        <v>6051225645.760005</v>
      </c>
      <c r="F6" s="39">
        <v>21539.746650482517</v>
      </c>
      <c r="G6" s="40">
        <v>0.13866517601106559</v>
      </c>
      <c r="I6" s="28"/>
      <c r="J6"/>
    </row>
    <row r="7" spans="2:10" ht="15" x14ac:dyDescent="0.25">
      <c r="B7" s="113" t="s">
        <v>23</v>
      </c>
      <c r="C7" s="33">
        <v>248148</v>
      </c>
      <c r="D7" s="38">
        <v>265372</v>
      </c>
      <c r="E7" s="39">
        <v>4660832695.7700043</v>
      </c>
      <c r="F7" s="39">
        <v>18782.471330697826</v>
      </c>
      <c r="G7" s="40">
        <v>0.12434354301222388</v>
      </c>
      <c r="I7" s="28"/>
      <c r="J7"/>
    </row>
    <row r="8" spans="2:10" ht="15" x14ac:dyDescent="0.25">
      <c r="B8" s="113" t="s">
        <v>24</v>
      </c>
      <c r="C8" s="33">
        <v>58070</v>
      </c>
      <c r="D8" s="38">
        <v>59940</v>
      </c>
      <c r="E8" s="39">
        <v>1245162283.1899984</v>
      </c>
      <c r="F8" s="39">
        <v>21442.436424832071</v>
      </c>
      <c r="G8" s="40">
        <v>2.8085675836760093E-2</v>
      </c>
      <c r="I8" s="28"/>
      <c r="J8"/>
    </row>
    <row r="9" spans="2:10" ht="15" x14ac:dyDescent="0.25">
      <c r="B9" s="113" t="s">
        <v>25</v>
      </c>
      <c r="C9" s="33">
        <v>52080</v>
      </c>
      <c r="D9" s="38">
        <v>53863</v>
      </c>
      <c r="E9" s="39">
        <v>1184893679.97</v>
      </c>
      <c r="F9" s="39">
        <v>22751.414745967744</v>
      </c>
      <c r="G9" s="40">
        <v>2.5238217510767581E-2</v>
      </c>
      <c r="I9" s="28"/>
      <c r="J9"/>
    </row>
    <row r="10" spans="2:10" ht="15" x14ac:dyDescent="0.25">
      <c r="B10" s="113" t="s">
        <v>26</v>
      </c>
      <c r="C10" s="33">
        <v>45077</v>
      </c>
      <c r="D10" s="38">
        <v>46363</v>
      </c>
      <c r="E10" s="39">
        <v>819494458.98999989</v>
      </c>
      <c r="F10" s="39">
        <v>18179.880182576479</v>
      </c>
      <c r="G10" s="40">
        <v>2.1723993807469272E-2</v>
      </c>
      <c r="I10" s="28"/>
      <c r="J10"/>
    </row>
    <row r="11" spans="2:10" ht="15" x14ac:dyDescent="0.25">
      <c r="B11" s="113" t="s">
        <v>27</v>
      </c>
      <c r="C11" s="33">
        <v>42173</v>
      </c>
      <c r="D11" s="38">
        <v>44099</v>
      </c>
      <c r="E11" s="39">
        <v>704179279.16000009</v>
      </c>
      <c r="F11" s="39">
        <v>16697.395944324569</v>
      </c>
      <c r="G11" s="40">
        <v>2.0663166812233621E-2</v>
      </c>
      <c r="I11" s="28"/>
      <c r="J11"/>
    </row>
    <row r="12" spans="2:10" ht="15" x14ac:dyDescent="0.25">
      <c r="B12" s="113" t="s">
        <v>28</v>
      </c>
      <c r="C12" s="33">
        <v>38192</v>
      </c>
      <c r="D12" s="38">
        <v>40439</v>
      </c>
      <c r="E12" s="39">
        <v>608275055.57000041</v>
      </c>
      <c r="F12" s="39">
        <v>15926.766222507342</v>
      </c>
      <c r="G12" s="40">
        <v>1.8948225645024047E-2</v>
      </c>
      <c r="I12" s="28"/>
      <c r="J12"/>
    </row>
    <row r="13" spans="2:10" ht="15" x14ac:dyDescent="0.25">
      <c r="B13" s="113" t="s">
        <v>29</v>
      </c>
      <c r="C13" s="33">
        <v>34035</v>
      </c>
      <c r="D13" s="38">
        <v>35321</v>
      </c>
      <c r="E13" s="39">
        <v>537025243.25999987</v>
      </c>
      <c r="F13" s="39">
        <v>15778.617401498454</v>
      </c>
      <c r="G13" s="40">
        <v>1.6550119389893279E-2</v>
      </c>
      <c r="I13" s="28"/>
      <c r="J13"/>
    </row>
    <row r="14" spans="2:10" ht="15" x14ac:dyDescent="0.25">
      <c r="B14" s="113" t="s">
        <v>30</v>
      </c>
      <c r="C14" s="33">
        <v>27322</v>
      </c>
      <c r="D14" s="38">
        <v>31635</v>
      </c>
      <c r="E14" s="39">
        <v>357105110.88000047</v>
      </c>
      <c r="F14" s="39">
        <v>13070.240497767385</v>
      </c>
      <c r="G14" s="40">
        <v>1.482299558051227E-2</v>
      </c>
      <c r="I14" s="28"/>
      <c r="J14"/>
    </row>
    <row r="15" spans="2:10" ht="15" x14ac:dyDescent="0.25">
      <c r="B15" s="113" t="s">
        <v>31</v>
      </c>
      <c r="C15" s="33">
        <v>24804</v>
      </c>
      <c r="D15" s="38">
        <v>26186</v>
      </c>
      <c r="E15" s="39">
        <v>386793849.78999984</v>
      </c>
      <c r="F15" s="39">
        <v>15594.011038139004</v>
      </c>
      <c r="G15" s="40">
        <v>1.2269794919275939E-2</v>
      </c>
      <c r="I15" s="28"/>
      <c r="J15"/>
    </row>
    <row r="16" spans="2:10" ht="15" x14ac:dyDescent="0.25">
      <c r="B16" s="113" t="s">
        <v>32</v>
      </c>
      <c r="C16" s="33">
        <v>25033</v>
      </c>
      <c r="D16" s="38">
        <v>25952</v>
      </c>
      <c r="E16" s="39">
        <v>354292255.04999995</v>
      </c>
      <c r="F16" s="39">
        <v>14153.0082311349</v>
      </c>
      <c r="G16" s="40">
        <v>1.2160151139733032E-2</v>
      </c>
      <c r="I16" s="28"/>
      <c r="J16"/>
    </row>
    <row r="17" spans="2:10" ht="15" x14ac:dyDescent="0.25">
      <c r="B17" s="113" t="s">
        <v>33</v>
      </c>
      <c r="C17" s="33">
        <v>19602</v>
      </c>
      <c r="D17" s="38">
        <v>20977</v>
      </c>
      <c r="E17" s="39">
        <v>241513858.14999986</v>
      </c>
      <c r="F17" s="39">
        <v>12320.878387409441</v>
      </c>
      <c r="G17" s="40">
        <v>9.829049416545152E-3</v>
      </c>
      <c r="I17" s="28"/>
      <c r="J17"/>
    </row>
    <row r="18" spans="2:10" ht="15" x14ac:dyDescent="0.25">
      <c r="B18" s="113" t="s">
        <v>34</v>
      </c>
      <c r="C18" s="33">
        <v>13079</v>
      </c>
      <c r="D18" s="38">
        <v>14247</v>
      </c>
      <c r="E18" s="39">
        <v>172343705.92999989</v>
      </c>
      <c r="F18" s="39">
        <v>13177.131732548351</v>
      </c>
      <c r="G18" s="40">
        <v>6.6756193467854691E-3</v>
      </c>
      <c r="I18" s="28"/>
      <c r="J18"/>
    </row>
    <row r="19" spans="2:10" ht="15" x14ac:dyDescent="0.25">
      <c r="B19" s="113" t="s">
        <v>35</v>
      </c>
      <c r="C19" s="33">
        <v>8940</v>
      </c>
      <c r="D19" s="38">
        <v>10126</v>
      </c>
      <c r="E19" s="39">
        <v>129433457.57999997</v>
      </c>
      <c r="F19" s="39">
        <v>14478.015389261742</v>
      </c>
      <c r="G19" s="40">
        <v>4.7446705626131578E-3</v>
      </c>
      <c r="I19" s="28"/>
      <c r="J19"/>
    </row>
    <row r="20" spans="2:10" ht="15" x14ac:dyDescent="0.25">
      <c r="B20" s="113" t="s">
        <v>37</v>
      </c>
      <c r="C20" s="33">
        <v>8116</v>
      </c>
      <c r="D20" s="38">
        <v>9108</v>
      </c>
      <c r="E20" s="39">
        <v>97862665.060000017</v>
      </c>
      <c r="F20" s="39">
        <v>12057.992244948253</v>
      </c>
      <c r="G20" s="40">
        <v>4.2676732652854677E-3</v>
      </c>
      <c r="I20" s="28"/>
      <c r="J20"/>
    </row>
    <row r="21" spans="2:10" ht="15" x14ac:dyDescent="0.25">
      <c r="B21" s="113" t="s">
        <v>38</v>
      </c>
      <c r="C21" s="33">
        <v>7747</v>
      </c>
      <c r="D21" s="38">
        <v>8380</v>
      </c>
      <c r="E21" s="39">
        <v>101210696.41000004</v>
      </c>
      <c r="F21" s="39">
        <v>13064.501924615986</v>
      </c>
      <c r="G21" s="40">
        <v>3.9265592844853116E-3</v>
      </c>
      <c r="I21" s="28"/>
      <c r="J21"/>
    </row>
    <row r="22" spans="2:10" ht="15" x14ac:dyDescent="0.25">
      <c r="B22" s="113" t="s">
        <v>40</v>
      </c>
      <c r="C22" s="33">
        <v>7618</v>
      </c>
      <c r="D22" s="38">
        <v>8188</v>
      </c>
      <c r="E22" s="39">
        <v>82000195.169999987</v>
      </c>
      <c r="F22" s="39">
        <v>10764.005666841689</v>
      </c>
      <c r="G22" s="40">
        <v>3.8365951576808748E-3</v>
      </c>
      <c r="I22" s="28"/>
      <c r="J22"/>
    </row>
    <row r="23" spans="2:10" ht="15" x14ac:dyDescent="0.25">
      <c r="B23" s="113" t="s">
        <v>41</v>
      </c>
      <c r="C23" s="33">
        <v>7827</v>
      </c>
      <c r="D23" s="38">
        <v>8039</v>
      </c>
      <c r="E23" s="39">
        <v>103512823.69000001</v>
      </c>
      <c r="F23" s="39">
        <v>13225.095654784722</v>
      </c>
      <c r="G23" s="40">
        <v>3.7667792467753485E-3</v>
      </c>
      <c r="I23" s="28"/>
      <c r="J23"/>
    </row>
    <row r="24" spans="2:10" ht="15" x14ac:dyDescent="0.25">
      <c r="B24" s="113" t="s">
        <v>39</v>
      </c>
      <c r="C24" s="33">
        <v>6417</v>
      </c>
      <c r="D24" s="38">
        <v>7974</v>
      </c>
      <c r="E24" s="39">
        <v>80741270.219999969</v>
      </c>
      <c r="F24" s="39">
        <v>12582.401467975686</v>
      </c>
      <c r="G24" s="40">
        <v>3.7363226413467628E-3</v>
      </c>
      <c r="I24" s="28"/>
      <c r="J24"/>
    </row>
    <row r="25" spans="2:10" ht="15" x14ac:dyDescent="0.25">
      <c r="B25" s="113" t="s">
        <v>36</v>
      </c>
      <c r="C25" s="33">
        <v>7088</v>
      </c>
      <c r="D25" s="38">
        <v>7389</v>
      </c>
      <c r="E25" s="39">
        <v>135181229.52000007</v>
      </c>
      <c r="F25" s="39">
        <v>19071.843893905203</v>
      </c>
      <c r="G25" s="40">
        <v>3.4622131924894948E-3</v>
      </c>
      <c r="I25" s="28"/>
      <c r="J25"/>
    </row>
    <row r="26" spans="2:10" ht="15" x14ac:dyDescent="0.25">
      <c r="B26" s="113" t="s">
        <v>42</v>
      </c>
      <c r="C26" s="33">
        <v>6554</v>
      </c>
      <c r="D26" s="38">
        <v>7250</v>
      </c>
      <c r="E26" s="39">
        <v>82742030.090000004</v>
      </c>
      <c r="F26" s="39">
        <v>12624.661289288984</v>
      </c>
      <c r="G26" s="40">
        <v>3.3970829131883661E-3</v>
      </c>
      <c r="I26" s="28"/>
      <c r="J26"/>
    </row>
    <row r="27" spans="2:10" ht="15" x14ac:dyDescent="0.25">
      <c r="B27" s="113" t="s">
        <v>44</v>
      </c>
      <c r="C27" s="33">
        <v>6594</v>
      </c>
      <c r="D27" s="38">
        <v>6769</v>
      </c>
      <c r="E27" s="39">
        <v>111049222.73999999</v>
      </c>
      <c r="F27" s="39">
        <v>16840.949763421293</v>
      </c>
      <c r="G27" s="40">
        <v>3.1717040330168345E-3</v>
      </c>
      <c r="I27" s="28"/>
      <c r="J27"/>
    </row>
    <row r="28" spans="2:10" ht="15" x14ac:dyDescent="0.25">
      <c r="B28" s="113" t="s">
        <v>43</v>
      </c>
      <c r="C28" s="33">
        <v>4589</v>
      </c>
      <c r="D28" s="38">
        <v>5606</v>
      </c>
      <c r="E28" s="39">
        <v>57637387.949999981</v>
      </c>
      <c r="F28" s="39">
        <v>12559.90149269993</v>
      </c>
      <c r="G28" s="40">
        <v>2.6267650774253765E-3</v>
      </c>
      <c r="I28" s="28"/>
      <c r="J28"/>
    </row>
    <row r="29" spans="2:10" ht="15" x14ac:dyDescent="0.25">
      <c r="B29" s="113" t="s">
        <v>47</v>
      </c>
      <c r="C29" s="33">
        <v>2361</v>
      </c>
      <c r="D29" s="38">
        <v>3329</v>
      </c>
      <c r="E29" s="39">
        <v>28009359.68</v>
      </c>
      <c r="F29" s="39">
        <v>11863.345904277849</v>
      </c>
      <c r="G29" s="40">
        <v>1.5598467611040098E-3</v>
      </c>
      <c r="I29" s="28"/>
      <c r="J29"/>
    </row>
    <row r="30" spans="2:10" ht="15" x14ac:dyDescent="0.25">
      <c r="B30" s="113" t="s">
        <v>45</v>
      </c>
      <c r="C30" s="33">
        <v>2826</v>
      </c>
      <c r="D30" s="38">
        <v>2976</v>
      </c>
      <c r="E30" s="39">
        <v>47806289.830000021</v>
      </c>
      <c r="F30" s="39">
        <v>16916.59229653221</v>
      </c>
      <c r="G30" s="40">
        <v>1.3944439654687694E-3</v>
      </c>
      <c r="I30" s="28"/>
      <c r="J30"/>
    </row>
    <row r="31" spans="2:10" ht="15" x14ac:dyDescent="0.25">
      <c r="B31" s="113" t="s">
        <v>46</v>
      </c>
      <c r="C31" s="33">
        <v>2733</v>
      </c>
      <c r="D31" s="38">
        <v>2804</v>
      </c>
      <c r="E31" s="39">
        <v>46325779.719999999</v>
      </c>
      <c r="F31" s="39">
        <v>16950.523132089278</v>
      </c>
      <c r="G31" s="40">
        <v>1.313851101873128E-3</v>
      </c>
      <c r="I31" s="28"/>
      <c r="J31"/>
    </row>
    <row r="32" spans="2:10" ht="15" x14ac:dyDescent="0.25">
      <c r="B32" s="113" t="s">
        <v>49</v>
      </c>
      <c r="C32" s="33">
        <v>1294</v>
      </c>
      <c r="D32" s="38">
        <v>2544</v>
      </c>
      <c r="E32" s="39">
        <v>12535643.089999998</v>
      </c>
      <c r="F32" s="39">
        <v>9687.5139799072622</v>
      </c>
      <c r="G32" s="40">
        <v>1.1920246801587866E-3</v>
      </c>
      <c r="I32" s="28"/>
      <c r="J32"/>
    </row>
    <row r="33" spans="2:10" ht="15" x14ac:dyDescent="0.25">
      <c r="B33" s="113" t="s">
        <v>48</v>
      </c>
      <c r="C33" s="33">
        <v>1852</v>
      </c>
      <c r="D33" s="38">
        <v>2193</v>
      </c>
      <c r="E33" s="39">
        <v>13038750.609999999</v>
      </c>
      <c r="F33" s="39">
        <v>7040.3621004319648</v>
      </c>
      <c r="G33" s="40">
        <v>1.0275590108444258E-3</v>
      </c>
      <c r="I33" s="28"/>
      <c r="J33"/>
    </row>
    <row r="34" spans="2:10" ht="15" x14ac:dyDescent="0.25">
      <c r="B34" s="113" t="s">
        <v>50</v>
      </c>
      <c r="C34" s="33">
        <v>1508</v>
      </c>
      <c r="D34" s="38">
        <v>1541</v>
      </c>
      <c r="E34" s="39">
        <v>16024580.089999998</v>
      </c>
      <c r="F34" s="39">
        <v>10626.379370026523</v>
      </c>
      <c r="G34" s="40">
        <v>7.2205583023769271E-4</v>
      </c>
      <c r="I34" s="28"/>
      <c r="J34"/>
    </row>
    <row r="35" spans="2:10" ht="15" x14ac:dyDescent="0.25">
      <c r="B35" s="113" t="s">
        <v>51</v>
      </c>
      <c r="C35" s="33">
        <v>998</v>
      </c>
      <c r="D35" s="38">
        <v>1018</v>
      </c>
      <c r="E35" s="39">
        <v>12549267.33</v>
      </c>
      <c r="F35" s="39">
        <v>12574.416162324649</v>
      </c>
      <c r="G35" s="40">
        <v>4.7699729732769057E-4</v>
      </c>
      <c r="I35" s="28"/>
      <c r="J35"/>
    </row>
    <row r="36" spans="2:10" ht="15" x14ac:dyDescent="0.25">
      <c r="B36" s="113" t="s">
        <v>52</v>
      </c>
      <c r="C36" s="69">
        <v>619</v>
      </c>
      <c r="D36" s="38">
        <v>642</v>
      </c>
      <c r="E36" s="39">
        <v>6620699.3100000005</v>
      </c>
      <c r="F36" s="39">
        <v>10695.798562197093</v>
      </c>
      <c r="G36" s="40">
        <v>3.0081754900233534E-4</v>
      </c>
      <c r="I36" s="28"/>
      <c r="J36"/>
    </row>
    <row r="37" spans="2:10" x14ac:dyDescent="0.2">
      <c r="B37" s="143" t="s">
        <v>201</v>
      </c>
      <c r="C37" s="35">
        <v>2008133</v>
      </c>
      <c r="D37" s="42">
        <v>2134184</v>
      </c>
      <c r="E37" s="43">
        <v>53190837011.069969</v>
      </c>
      <c r="F37" s="43">
        <v>26487.706248077266</v>
      </c>
      <c r="G37" s="44">
        <v>1</v>
      </c>
    </row>
    <row r="38" spans="2:10" x14ac:dyDescent="0.2">
      <c r="B38" s="205" t="s">
        <v>225</v>
      </c>
    </row>
  </sheetData>
  <mergeCells count="3">
    <mergeCell ref="B1:G1"/>
    <mergeCell ref="B2:G2"/>
    <mergeCell ref="B3: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C1:AB15"/>
  <sheetViews>
    <sheetView showGridLines="0" topLeftCell="B1" workbookViewId="0">
      <selection activeCell="F12" sqref="F12"/>
    </sheetView>
  </sheetViews>
  <sheetFormatPr defaultRowHeight="12.75" x14ac:dyDescent="0.2"/>
  <cols>
    <col min="1" max="2" width="9.140625" style="1"/>
    <col min="3" max="3" width="6.5703125" style="1" bestFit="1" customWidth="1"/>
    <col min="4" max="5" width="7" style="1" bestFit="1" customWidth="1"/>
    <col min="6" max="7" width="7.85546875" style="1" bestFit="1" customWidth="1"/>
    <col min="8" max="8" width="6.5703125" style="1" bestFit="1" customWidth="1"/>
    <col min="9" max="10" width="7" style="1" bestFit="1" customWidth="1"/>
    <col min="11" max="12" width="7.85546875" style="1" bestFit="1" customWidth="1"/>
    <col min="13" max="13" width="12.140625" style="1" customWidth="1"/>
    <col min="14" max="15" width="12.140625" style="1" bestFit="1" customWidth="1"/>
    <col min="16" max="17" width="13.140625" style="1" bestFit="1" customWidth="1"/>
    <col min="18" max="19" width="7.7109375" style="1" customWidth="1"/>
    <col min="20" max="20" width="8" style="1" customWidth="1"/>
    <col min="21" max="21" width="8.42578125" style="1" customWidth="1"/>
    <col min="22" max="22" width="7.7109375" style="1" customWidth="1"/>
    <col min="23" max="23" width="6" style="1" bestFit="1" customWidth="1"/>
    <col min="24" max="24" width="6.7109375" style="1" bestFit="1" customWidth="1"/>
    <col min="25" max="25" width="8" style="1" bestFit="1" customWidth="1"/>
    <col min="26" max="26" width="7.85546875" style="1" bestFit="1" customWidth="1"/>
    <col min="27" max="27" width="6.7109375" style="1" bestFit="1" customWidth="1"/>
    <col min="28" max="28" width="7.7109375" style="1" bestFit="1" customWidth="1"/>
    <col min="29" max="16384" width="9.140625" style="1"/>
  </cols>
  <sheetData>
    <row r="1" spans="3:28" x14ac:dyDescent="0.2">
      <c r="C1" s="187" t="s">
        <v>83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84"/>
    </row>
    <row r="2" spans="3:28" x14ac:dyDescent="0.2">
      <c r="C2" s="187" t="s">
        <v>104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84"/>
    </row>
    <row r="3" spans="3:28" x14ac:dyDescent="0.2">
      <c r="C3" s="186" t="s">
        <v>187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83"/>
    </row>
    <row r="4" spans="3:28" ht="15" customHeight="1" x14ac:dyDescent="0.2">
      <c r="C4" s="173" t="s">
        <v>215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4"/>
    </row>
    <row r="5" spans="3:28" x14ac:dyDescent="0.2">
      <c r="C5" s="167" t="s">
        <v>211</v>
      </c>
      <c r="D5" s="168"/>
      <c r="E5" s="168"/>
      <c r="F5" s="168"/>
      <c r="G5" s="169"/>
      <c r="H5" s="167" t="s">
        <v>210</v>
      </c>
      <c r="I5" s="168"/>
      <c r="J5" s="168"/>
      <c r="K5" s="168"/>
      <c r="L5" s="169"/>
      <c r="M5" s="190" t="s">
        <v>89</v>
      </c>
      <c r="N5" s="190"/>
      <c r="O5" s="190"/>
      <c r="P5" s="190"/>
      <c r="Q5" s="190"/>
      <c r="R5" s="182" t="s">
        <v>90</v>
      </c>
      <c r="S5" s="188"/>
      <c r="T5" s="188"/>
      <c r="U5" s="188"/>
      <c r="V5" s="189"/>
      <c r="W5" s="181" t="s">
        <v>158</v>
      </c>
      <c r="X5" s="181"/>
      <c r="Y5" s="181"/>
      <c r="Z5" s="181"/>
      <c r="AA5" s="181"/>
    </row>
    <row r="6" spans="3:28" ht="22.5" x14ac:dyDescent="0.2">
      <c r="C6" s="90" t="s">
        <v>154</v>
      </c>
      <c r="D6" s="89" t="s">
        <v>157</v>
      </c>
      <c r="E6" s="89" t="s">
        <v>155</v>
      </c>
      <c r="F6" s="90" t="s">
        <v>105</v>
      </c>
      <c r="G6" s="90" t="s">
        <v>53</v>
      </c>
      <c r="H6" s="90" t="s">
        <v>154</v>
      </c>
      <c r="I6" s="89" t="s">
        <v>157</v>
      </c>
      <c r="J6" s="89" t="s">
        <v>155</v>
      </c>
      <c r="K6" s="90" t="s">
        <v>105</v>
      </c>
      <c r="L6" s="90" t="s">
        <v>53</v>
      </c>
      <c r="M6" s="90" t="s">
        <v>154</v>
      </c>
      <c r="N6" s="89" t="s">
        <v>157</v>
      </c>
      <c r="O6" s="89" t="s">
        <v>155</v>
      </c>
      <c r="P6" s="90" t="s">
        <v>105</v>
      </c>
      <c r="Q6" s="90" t="s">
        <v>53</v>
      </c>
      <c r="R6" s="96" t="s">
        <v>154</v>
      </c>
      <c r="S6" s="91" t="s">
        <v>156</v>
      </c>
      <c r="T6" s="96" t="s">
        <v>155</v>
      </c>
      <c r="U6" s="96" t="s">
        <v>105</v>
      </c>
      <c r="V6" s="96" t="s">
        <v>53</v>
      </c>
      <c r="W6" s="96" t="s">
        <v>154</v>
      </c>
      <c r="X6" s="91" t="s">
        <v>156</v>
      </c>
      <c r="Y6" s="96" t="s">
        <v>155</v>
      </c>
      <c r="Z6" s="96" t="s">
        <v>105</v>
      </c>
      <c r="AA6" s="96" t="s">
        <v>53</v>
      </c>
    </row>
    <row r="7" spans="3:28" x14ac:dyDescent="0.2">
      <c r="C7" s="94">
        <v>253556</v>
      </c>
      <c r="D7" s="94">
        <v>308005</v>
      </c>
      <c r="E7" s="94">
        <v>212170</v>
      </c>
      <c r="F7" s="94">
        <v>1234402</v>
      </c>
      <c r="G7" s="94">
        <v>2008133</v>
      </c>
      <c r="H7" s="94">
        <v>263476</v>
      </c>
      <c r="I7" s="94">
        <v>322071</v>
      </c>
      <c r="J7" s="94">
        <v>228928</v>
      </c>
      <c r="K7" s="94">
        <v>1319709</v>
      </c>
      <c r="L7" s="94">
        <v>2134184</v>
      </c>
      <c r="M7" s="95">
        <v>3750711633.3199878</v>
      </c>
      <c r="N7" s="95">
        <v>6456930413.2000198</v>
      </c>
      <c r="O7" s="95">
        <v>5562881298.1899939</v>
      </c>
      <c r="P7" s="95">
        <v>37420313666.360031</v>
      </c>
      <c r="Q7" s="95">
        <v>53190837011.070038</v>
      </c>
      <c r="R7" s="97">
        <v>14792.438882613655</v>
      </c>
      <c r="S7" s="97">
        <v>20963.719462995796</v>
      </c>
      <c r="T7" s="97">
        <v>26218.98146858648</v>
      </c>
      <c r="U7" s="97">
        <v>30314.527735988788</v>
      </c>
      <c r="V7" s="97">
        <v>26487.706248077255</v>
      </c>
      <c r="W7" s="98">
        <v>0.12626454522683508</v>
      </c>
      <c r="X7" s="98">
        <v>0.15337878517010575</v>
      </c>
      <c r="Y7" s="98">
        <v>0.10565535250902207</v>
      </c>
      <c r="Z7" s="98">
        <v>0.61470131709403708</v>
      </c>
      <c r="AA7" s="98">
        <v>1</v>
      </c>
    </row>
    <row r="8" spans="3:28" x14ac:dyDescent="0.2">
      <c r="C8" s="20"/>
    </row>
    <row r="9" spans="3:28" x14ac:dyDescent="0.2">
      <c r="C9" s="20"/>
      <c r="D9" s="9"/>
      <c r="E9" s="9"/>
      <c r="F9" s="9"/>
      <c r="G9" s="9"/>
      <c r="H9" s="9"/>
      <c r="I9" s="9"/>
      <c r="J9" s="9"/>
      <c r="K9" s="9"/>
      <c r="L9" s="9"/>
    </row>
    <row r="10" spans="3:28" x14ac:dyDescent="0.2">
      <c r="C10" s="20"/>
      <c r="D10" s="9"/>
    </row>
    <row r="11" spans="3:28" x14ac:dyDescent="0.2">
      <c r="C11" s="20"/>
      <c r="D11" s="9"/>
    </row>
    <row r="12" spans="3:28" x14ac:dyDescent="0.2">
      <c r="C12" s="20"/>
      <c r="D12" s="9"/>
      <c r="G12" s="9"/>
    </row>
    <row r="13" spans="3:28" x14ac:dyDescent="0.2">
      <c r="D13" s="9"/>
      <c r="G13" s="9"/>
    </row>
    <row r="14" spans="3:28" x14ac:dyDescent="0.2">
      <c r="G14" s="9"/>
    </row>
    <row r="15" spans="3:28" x14ac:dyDescent="0.2">
      <c r="G15" s="9"/>
    </row>
  </sheetData>
  <mergeCells count="9">
    <mergeCell ref="C3:AA3"/>
    <mergeCell ref="C1:AA1"/>
    <mergeCell ref="C2:AA2"/>
    <mergeCell ref="R5:V5"/>
    <mergeCell ref="W5:AA5"/>
    <mergeCell ref="C5:G5"/>
    <mergeCell ref="M5:Q5"/>
    <mergeCell ref="C4:AA4"/>
    <mergeCell ref="H5:L5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H30"/>
  <sheetViews>
    <sheetView showGridLines="0" workbookViewId="0">
      <selection activeCell="F17" sqref="F17"/>
    </sheetView>
  </sheetViews>
  <sheetFormatPr defaultRowHeight="12.75" x14ac:dyDescent="0.2"/>
  <cols>
    <col min="1" max="1" width="9.140625" style="1"/>
    <col min="2" max="2" width="43.42578125" style="1" bestFit="1" customWidth="1"/>
    <col min="3" max="3" width="9.85546875" style="1" bestFit="1" customWidth="1"/>
    <col min="4" max="4" width="7.85546875" style="1" bestFit="1" customWidth="1"/>
    <col min="5" max="5" width="15.28515625" style="1" bestFit="1" customWidth="1"/>
    <col min="6" max="6" width="13.140625" style="1" bestFit="1" customWidth="1"/>
    <col min="7" max="7" width="11.140625" style="1" bestFit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174" t="s">
        <v>84</v>
      </c>
      <c r="C1" s="174"/>
      <c r="D1" s="174"/>
      <c r="E1" s="174"/>
      <c r="F1" s="174"/>
      <c r="G1" s="174"/>
    </row>
    <row r="2" spans="2:8" ht="15" customHeight="1" x14ac:dyDescent="0.2">
      <c r="B2" s="174" t="s">
        <v>54</v>
      </c>
      <c r="C2" s="174"/>
      <c r="D2" s="174"/>
      <c r="E2" s="174"/>
      <c r="F2" s="174"/>
      <c r="G2" s="174"/>
    </row>
    <row r="3" spans="2:8" x14ac:dyDescent="0.2">
      <c r="B3" s="191" t="s">
        <v>215</v>
      </c>
      <c r="C3" s="191"/>
      <c r="D3" s="191"/>
      <c r="E3" s="191"/>
      <c r="F3" s="191"/>
      <c r="G3" s="191"/>
    </row>
    <row r="4" spans="2:8" ht="24" x14ac:dyDescent="0.2">
      <c r="B4" s="45" t="s">
        <v>111</v>
      </c>
      <c r="C4" s="31" t="s">
        <v>96</v>
      </c>
      <c r="D4" s="31" t="s">
        <v>92</v>
      </c>
      <c r="E4" s="31" t="s">
        <v>89</v>
      </c>
      <c r="F4" s="32" t="s">
        <v>90</v>
      </c>
      <c r="G4" s="32" t="s">
        <v>160</v>
      </c>
    </row>
    <row r="5" spans="2:8" x14ac:dyDescent="0.2">
      <c r="B5" s="46" t="s">
        <v>55</v>
      </c>
      <c r="C5" s="47">
        <v>1610906</v>
      </c>
      <c r="D5" s="47">
        <v>1720096</v>
      </c>
      <c r="E5" s="48">
        <v>43610650482.300018</v>
      </c>
      <c r="F5" s="48">
        <v>27072.126171421274</v>
      </c>
      <c r="G5" s="49">
        <v>0.8059736180198146</v>
      </c>
      <c r="H5" s="27"/>
    </row>
    <row r="6" spans="2:8" x14ac:dyDescent="0.2">
      <c r="B6" s="50" t="s">
        <v>56</v>
      </c>
      <c r="C6" s="38">
        <v>534973</v>
      </c>
      <c r="D6" s="38">
        <v>567281</v>
      </c>
      <c r="E6" s="39">
        <v>17321057930.18</v>
      </c>
      <c r="F6" s="39">
        <v>32377.443217096938</v>
      </c>
      <c r="G6" s="51">
        <v>0.26580697821743582</v>
      </c>
      <c r="H6" s="27"/>
    </row>
    <row r="7" spans="2:8" x14ac:dyDescent="0.2">
      <c r="B7" s="50" t="s">
        <v>58</v>
      </c>
      <c r="C7" s="38">
        <v>332460</v>
      </c>
      <c r="D7" s="38">
        <v>349559</v>
      </c>
      <c r="E7" s="39">
        <v>7559419652.1700106</v>
      </c>
      <c r="F7" s="39">
        <v>22737.832076550596</v>
      </c>
      <c r="G7" s="51">
        <v>0.16379046980016718</v>
      </c>
      <c r="H7" s="27"/>
    </row>
    <row r="8" spans="2:8" x14ac:dyDescent="0.2">
      <c r="B8" s="50" t="s">
        <v>63</v>
      </c>
      <c r="C8" s="38">
        <v>286121</v>
      </c>
      <c r="D8" s="38">
        <v>306794</v>
      </c>
      <c r="E8" s="39">
        <v>5845850139.3300018</v>
      </c>
      <c r="F8" s="39">
        <v>20431.391401994268</v>
      </c>
      <c r="G8" s="51">
        <v>0.14375236624396023</v>
      </c>
      <c r="H8" s="27"/>
    </row>
    <row r="9" spans="2:8" x14ac:dyDescent="0.2">
      <c r="B9" s="50" t="s">
        <v>61</v>
      </c>
      <c r="C9" s="38">
        <v>121244</v>
      </c>
      <c r="D9" s="38">
        <v>125970</v>
      </c>
      <c r="E9" s="39">
        <v>1801622244.4399989</v>
      </c>
      <c r="F9" s="39">
        <v>14859.475474580177</v>
      </c>
      <c r="G9" s="51">
        <v>5.9024901320598414E-2</v>
      </c>
      <c r="H9" s="27"/>
    </row>
    <row r="10" spans="2:8" x14ac:dyDescent="0.2">
      <c r="B10" s="50" t="s">
        <v>62</v>
      </c>
      <c r="C10" s="38">
        <v>81419</v>
      </c>
      <c r="D10" s="38">
        <v>84701</v>
      </c>
      <c r="E10" s="39">
        <v>3736670561.1800027</v>
      </c>
      <c r="F10" s="39">
        <v>45894.3313130842</v>
      </c>
      <c r="G10" s="51">
        <v>3.9687768252409349E-2</v>
      </c>
      <c r="H10" s="27"/>
    </row>
    <row r="11" spans="2:8" x14ac:dyDescent="0.2">
      <c r="B11" s="50" t="s">
        <v>65</v>
      </c>
      <c r="C11" s="38">
        <v>55164</v>
      </c>
      <c r="D11" s="38">
        <v>66929</v>
      </c>
      <c r="E11" s="39">
        <v>1436198615.0300007</v>
      </c>
      <c r="F11" s="39">
        <v>26035.070245631221</v>
      </c>
      <c r="G11" s="51">
        <v>3.1360463765073676E-2</v>
      </c>
      <c r="H11" s="27"/>
    </row>
    <row r="12" spans="2:8" x14ac:dyDescent="0.2">
      <c r="B12" s="50" t="s">
        <v>66</v>
      </c>
      <c r="C12" s="38">
        <v>53246</v>
      </c>
      <c r="D12" s="38">
        <v>58822</v>
      </c>
      <c r="E12" s="39">
        <v>1365346329.849999</v>
      </c>
      <c r="F12" s="39">
        <v>25642.23284096456</v>
      </c>
      <c r="G12" s="51">
        <v>2.7561822223388426E-2</v>
      </c>
      <c r="H12" s="27"/>
    </row>
    <row r="13" spans="2:8" x14ac:dyDescent="0.2">
      <c r="B13" s="50" t="s">
        <v>59</v>
      </c>
      <c r="C13" s="38">
        <v>46161</v>
      </c>
      <c r="D13" s="38">
        <v>48633</v>
      </c>
      <c r="E13" s="39">
        <v>1624118213.0300004</v>
      </c>
      <c r="F13" s="39">
        <v>35183.77446394143</v>
      </c>
      <c r="G13" s="51">
        <v>2.2787632181667562E-2</v>
      </c>
      <c r="H13" s="27"/>
    </row>
    <row r="14" spans="2:8" x14ac:dyDescent="0.2">
      <c r="B14" s="50" t="s">
        <v>64</v>
      </c>
      <c r="C14" s="38">
        <v>45757</v>
      </c>
      <c r="D14" s="38">
        <v>54484</v>
      </c>
      <c r="E14" s="39">
        <v>1355064740.480001</v>
      </c>
      <c r="F14" s="39">
        <v>29614.370270778261</v>
      </c>
      <c r="G14" s="51">
        <v>2.5529195233400682E-2</v>
      </c>
      <c r="H14" s="27"/>
    </row>
    <row r="15" spans="2:8" x14ac:dyDescent="0.2">
      <c r="B15" s="50" t="s">
        <v>57</v>
      </c>
      <c r="C15" s="38">
        <v>33990</v>
      </c>
      <c r="D15" s="38">
        <v>35640</v>
      </c>
      <c r="E15" s="39">
        <v>809521866.06000066</v>
      </c>
      <c r="F15" s="39">
        <v>23816.471493380424</v>
      </c>
      <c r="G15" s="51">
        <v>1.6699591038073568E-2</v>
      </c>
      <c r="H15" s="27"/>
    </row>
    <row r="16" spans="2:8" x14ac:dyDescent="0.2">
      <c r="B16" s="50" t="s">
        <v>60</v>
      </c>
      <c r="C16" s="38">
        <v>20371</v>
      </c>
      <c r="D16" s="38">
        <v>21283</v>
      </c>
      <c r="E16" s="39">
        <v>755780190.55000019</v>
      </c>
      <c r="F16" s="39">
        <v>37100.789875312956</v>
      </c>
      <c r="G16" s="51">
        <v>9.9724297436397241E-3</v>
      </c>
      <c r="H16" s="27"/>
    </row>
    <row r="17" spans="2:8" x14ac:dyDescent="0.2">
      <c r="B17" s="46" t="s">
        <v>67</v>
      </c>
      <c r="C17" s="47">
        <v>343717</v>
      </c>
      <c r="D17" s="47">
        <v>356045</v>
      </c>
      <c r="E17" s="48">
        <v>8737999006.0700035</v>
      </c>
      <c r="F17" s="48">
        <v>25422.073991306796</v>
      </c>
      <c r="G17" s="49">
        <v>0.16682957045877955</v>
      </c>
      <c r="H17" s="27"/>
    </row>
    <row r="18" spans="2:8" x14ac:dyDescent="0.2">
      <c r="B18" s="50" t="s">
        <v>70</v>
      </c>
      <c r="C18" s="38">
        <v>276754</v>
      </c>
      <c r="D18" s="38">
        <v>285297</v>
      </c>
      <c r="E18" s="39">
        <v>6919899911.3300047</v>
      </c>
      <c r="F18" s="39">
        <v>25003.793662711305</v>
      </c>
      <c r="G18" s="51">
        <v>0.1336796639839864</v>
      </c>
      <c r="H18" s="27"/>
    </row>
    <row r="19" spans="2:8" x14ac:dyDescent="0.2">
      <c r="B19" s="50" t="s">
        <v>68</v>
      </c>
      <c r="C19" s="38">
        <v>60106</v>
      </c>
      <c r="D19" s="38">
        <v>63612</v>
      </c>
      <c r="E19" s="39">
        <v>1348705740.1699979</v>
      </c>
      <c r="F19" s="39">
        <v>22438.787145542839</v>
      </c>
      <c r="G19" s="51">
        <v>2.9806239761894945E-2</v>
      </c>
      <c r="H19" s="27"/>
    </row>
    <row r="20" spans="2:8" x14ac:dyDescent="0.2">
      <c r="B20" s="50" t="s">
        <v>69</v>
      </c>
      <c r="C20" s="38">
        <v>6857</v>
      </c>
      <c r="D20" s="38">
        <v>7136</v>
      </c>
      <c r="E20" s="39">
        <v>469393354.57000005</v>
      </c>
      <c r="F20" s="39">
        <v>68454.623679451659</v>
      </c>
      <c r="G20" s="51">
        <v>3.3436667128982317E-3</v>
      </c>
      <c r="H20" s="27"/>
    </row>
    <row r="21" spans="2:8" x14ac:dyDescent="0.2">
      <c r="B21" s="46" t="s">
        <v>71</v>
      </c>
      <c r="C21" s="47">
        <v>46802</v>
      </c>
      <c r="D21" s="47">
        <v>48619</v>
      </c>
      <c r="E21" s="48">
        <v>794303113.88999999</v>
      </c>
      <c r="F21" s="48">
        <v>16971.563477842836</v>
      </c>
      <c r="G21" s="49">
        <v>2.2781072297421403E-2</v>
      </c>
      <c r="H21" s="27"/>
    </row>
    <row r="22" spans="2:8" x14ac:dyDescent="0.2">
      <c r="B22" s="50" t="s">
        <v>73</v>
      </c>
      <c r="C22" s="38">
        <v>23584</v>
      </c>
      <c r="D22" s="38">
        <v>24708</v>
      </c>
      <c r="E22" s="39">
        <v>364322423.98000008</v>
      </c>
      <c r="F22" s="39">
        <v>15447.863974728632</v>
      </c>
      <c r="G22" s="51">
        <v>1.1577258568145952E-2</v>
      </c>
      <c r="H22" s="27"/>
    </row>
    <row r="23" spans="2:8" x14ac:dyDescent="0.2">
      <c r="B23" s="50" t="s">
        <v>74</v>
      </c>
      <c r="C23" s="38">
        <v>13722</v>
      </c>
      <c r="D23" s="38">
        <v>14064</v>
      </c>
      <c r="E23" s="39">
        <v>270285825.2899999</v>
      </c>
      <c r="F23" s="39">
        <v>19697.26171767963</v>
      </c>
      <c r="G23" s="51">
        <v>6.5898722884249906E-3</v>
      </c>
      <c r="H23" s="27"/>
    </row>
    <row r="24" spans="2:8" x14ac:dyDescent="0.2">
      <c r="B24" s="50" t="s">
        <v>75</v>
      </c>
      <c r="C24" s="38">
        <v>6659</v>
      </c>
      <c r="D24" s="38">
        <v>6859</v>
      </c>
      <c r="E24" s="39">
        <v>106284025.43999995</v>
      </c>
      <c r="F24" s="39">
        <v>15960.958918756563</v>
      </c>
      <c r="G24" s="51">
        <v>3.2138747174564144E-3</v>
      </c>
      <c r="H24" s="27"/>
    </row>
    <row r="25" spans="2:8" x14ac:dyDescent="0.2">
      <c r="B25" s="50" t="s">
        <v>72</v>
      </c>
      <c r="C25" s="38">
        <v>2837</v>
      </c>
      <c r="D25" s="38">
        <v>2988</v>
      </c>
      <c r="E25" s="39">
        <v>53410839.18</v>
      </c>
      <c r="F25" s="39">
        <v>18826.520683820938</v>
      </c>
      <c r="G25" s="51">
        <v>1.4000667233940466E-3</v>
      </c>
      <c r="H25" s="27"/>
    </row>
    <row r="26" spans="2:8" x14ac:dyDescent="0.2">
      <c r="B26" s="46" t="s">
        <v>214</v>
      </c>
      <c r="C26" s="47">
        <v>6708</v>
      </c>
      <c r="D26" s="47">
        <v>9424</v>
      </c>
      <c r="E26" s="48">
        <v>47884408.810000002</v>
      </c>
      <c r="F26" s="48">
        <v>7138.4032215265361</v>
      </c>
      <c r="G26" s="49">
        <v>4.4157392239844362E-3</v>
      </c>
      <c r="H26" s="27"/>
    </row>
    <row r="27" spans="2:8" x14ac:dyDescent="0.2">
      <c r="B27" s="52" t="s">
        <v>175</v>
      </c>
      <c r="C27" s="42">
        <v>2008133</v>
      </c>
      <c r="D27" s="42">
        <v>2134184</v>
      </c>
      <c r="E27" s="43">
        <v>53190837011.070023</v>
      </c>
      <c r="F27" s="43">
        <v>26487.706248077146</v>
      </c>
      <c r="G27" s="53">
        <v>1</v>
      </c>
      <c r="H27" s="27"/>
    </row>
    <row r="29" spans="2:8" x14ac:dyDescent="0.2">
      <c r="C29" s="24"/>
    </row>
    <row r="30" spans="2:8" x14ac:dyDescent="0.2">
      <c r="C30" s="19"/>
    </row>
  </sheetData>
  <mergeCells count="3">
    <mergeCell ref="B3:G3"/>
    <mergeCell ref="B2:G2"/>
    <mergeCell ref="B1:G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A09A7-C035-40CD-A20F-96A71AEE414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f49c234a-949e-4ddc-a6f0-dd178b13d28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Ludwilka Alesandra De Leon Ciprian</cp:lastModifiedBy>
  <dcterms:created xsi:type="dcterms:W3CDTF">2021-01-27T20:43:01Z</dcterms:created>
  <dcterms:modified xsi:type="dcterms:W3CDTF">2021-06-08T19:48:11Z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