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1\Marzo\"/>
    </mc:Choice>
  </mc:AlternateContent>
  <xr:revisionPtr revIDLastSave="0" documentId="13_ncr:1_{68BDDE43-7726-4C96-BB1D-A3F82603BEF5}" xr6:coauthVersionLast="46" xr6:coauthVersionMax="46" xr10:uidLastSave="{00000000-0000-0000-0000-000000000000}"/>
  <bookViews>
    <workbookView xWindow="-28920" yWindow="-120" windowWidth="29040" windowHeight="15840" tabRatio="917" xr2:uid="{D8D8ADA9-A10B-4B60-A8BC-0BF78871FCE1}"/>
  </bookViews>
  <sheets>
    <sheet name="Índice_x0009_" sheetId="1" r:id="rId1"/>
    <sheet name="1" sheetId="2" r:id="rId2"/>
    <sheet name="2" sheetId="3" r:id="rId3"/>
    <sheet name="3" sheetId="4" r:id="rId4"/>
    <sheet name="4" sheetId="23" r:id="rId5"/>
    <sheet name="5" sheetId="5" r:id="rId6"/>
    <sheet name="6" sheetId="6" r:id="rId7"/>
    <sheet name="7" sheetId="26" r:id="rId8"/>
    <sheet name="8" sheetId="7" r:id="rId9"/>
    <sheet name="9" sheetId="43" r:id="rId10"/>
    <sheet name="10" sheetId="44" r:id="rId11"/>
    <sheet name="11" sheetId="8" r:id="rId12"/>
    <sheet name="12" sheetId="9" r:id="rId13"/>
    <sheet name="13" sheetId="27" r:id="rId14"/>
    <sheet name="14" sheetId="10" r:id="rId15"/>
    <sheet name="15" sheetId="45" r:id="rId16"/>
    <sheet name="16" sheetId="34" r:id="rId17"/>
    <sheet name="17" sheetId="39" r:id="rId18"/>
    <sheet name="18" sheetId="35" r:id="rId19"/>
    <sheet name="19" sheetId="36" r:id="rId20"/>
    <sheet name="20" sheetId="42" r:id="rId21"/>
    <sheet name="21" sheetId="37" r:id="rId22"/>
    <sheet name="22" sheetId="41" r:id="rId23"/>
  </sheets>
  <definedNames>
    <definedName name="_xlnm._FilterDatabase" localSheetId="10" hidden="1">'10'!$B$1:$D$12</definedName>
    <definedName name="_xlnm._FilterDatabase" localSheetId="14" hidden="1">'14'!$B$1:$D$26</definedName>
    <definedName name="_xlnm._FilterDatabase" localSheetId="15" hidden="1">'15'!$B$1:$D$3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18" hidden="1">'18'!$B$1:$D$3</definedName>
    <definedName name="_xlnm._FilterDatabase" localSheetId="19" hidden="1">'19'!$B$1:$D$3</definedName>
    <definedName name="_xlnm._FilterDatabase" localSheetId="20" hidden="1">'20'!$B$1:$D$3</definedName>
    <definedName name="_xlnm._FilterDatabase" localSheetId="21" hidden="1">'21'!$B$1:$D$3</definedName>
    <definedName name="_xlnm._FilterDatabase" localSheetId="22" hidden="1">'22'!$B$1:$D$3</definedName>
    <definedName name="_xlnm._FilterDatabase" localSheetId="9" hidden="1">'9'!$B$1:$D$26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V6" i="4"/>
  <c r="W6" i="4"/>
  <c r="F8" i="34" l="1"/>
  <c r="E8" i="34"/>
  <c r="F8" i="8"/>
  <c r="E8" i="8"/>
  <c r="L8" i="2"/>
  <c r="K8" i="2"/>
  <c r="H8" i="2"/>
  <c r="G8" i="2"/>
  <c r="X6" i="4"/>
  <c r="Y6" i="4"/>
  <c r="Z6" i="4"/>
  <c r="O6" i="3"/>
  <c r="N6" i="3"/>
  <c r="E7" i="34"/>
  <c r="F7" i="34" s="1"/>
  <c r="F7" i="8"/>
  <c r="E7" i="8"/>
  <c r="H7" i="44"/>
  <c r="H8" i="44"/>
  <c r="H9" i="44"/>
  <c r="H10" i="44"/>
  <c r="H11" i="44"/>
  <c r="H12" i="44"/>
  <c r="H6" i="44"/>
  <c r="V6" i="5"/>
  <c r="L7" i="2"/>
  <c r="K7" i="2"/>
  <c r="G7" i="2"/>
  <c r="H7" i="2" s="1"/>
  <c r="F6" i="8"/>
  <c r="E6" i="8"/>
  <c r="K6" i="2"/>
  <c r="G6" i="2" l="1"/>
  <c r="H6" i="2" s="1"/>
  <c r="L6" i="2"/>
</calcChain>
</file>

<file path=xl/sharedStrings.xml><?xml version="1.0" encoding="utf-8"?>
<sst xmlns="http://schemas.openxmlformats.org/spreadsheetml/2006/main" count="637" uniqueCount="222">
  <si>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</si>
  <si>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</si>
  <si>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</si>
  <si>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</si>
  <si>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</si>
  <si>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</si>
  <si>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</si>
  <si>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</si>
  <si>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</si>
  <si>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</si>
  <si>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</si>
  <si>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</si>
  <si>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</si>
  <si>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</si>
  <si>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</si>
  <si>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</si>
  <si>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</si>
  <si>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</si>
  <si>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</si>
  <si>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</si>
  <si>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</si>
  <si>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</si>
  <si>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</si>
  <si>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</si>
  <si>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</si>
  <si>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</si>
  <si>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</si>
  <si>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</si>
  <si>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</si>
  <si>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</si>
  <si>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</si>
  <si>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</si>
  <si>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</si>
  <si>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</si>
  <si>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</si>
  <si>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</si>
  <si>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</si>
  <si>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</si>
  <si>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</si>
  <si>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</si>
  <si>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</si>
  <si>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</si>
  <si>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</si>
  <si>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</si>
  <si>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</si>
  <si>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</si>
  <si>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</si>
  <si>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</si>
  <si>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</si>
  <si>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</si>
  <si>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</si>
  <si>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</si>
  <si>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</si>
  <si>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</si>
  <si>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</si>
  <si>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</si>
  <si>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</si>
  <si>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</si>
  <si>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</si>
  <si>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</si>
  <si>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</si>
  <si>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</si>
  <si>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</si>
  <si>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</si>
  <si>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</si>
  <si>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</si>
  <si>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</si>
  <si>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</si>
  <si>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</si>
  <si>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</si>
  <si>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</si>
  <si>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</si>
  <si>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</si>
  <si>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</si>
  <si>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</si>
  <si>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</si>
  <si>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</si>
  <si>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</si>
  <si>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</si>
  <si>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</si>
  <si>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</si>
  <si>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</si>
  <si>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</si>
  <si>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</si>
  <si>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</si>
  <si>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</si>
  <si>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</si>
  <si>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</si>
  <si>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Evolución Mensual de los Trabajadores registrados en el SDSS</t>
  </si>
  <si>
    <t>Masa Salarial (RD$)</t>
  </si>
  <si>
    <t>Salario Promedio (RD$)</t>
  </si>
  <si>
    <t>De 5 mil a 10 mil</t>
  </si>
  <si>
    <t>Cantidad Empleos</t>
  </si>
  <si>
    <t>Absoluta</t>
  </si>
  <si>
    <t>%</t>
  </si>
  <si>
    <t>Salario promedio</t>
  </si>
  <si>
    <t>Variación Interanual Cantidad de trabajadores</t>
  </si>
  <si>
    <t>Cantidad de trabajadores</t>
  </si>
  <si>
    <t>18-30 años</t>
  </si>
  <si>
    <t>31-55 años</t>
  </si>
  <si>
    <t>Mayor de 55 años</t>
  </si>
  <si>
    <t>Rango Salarial (RD$)</t>
  </si>
  <si>
    <t>Cantidad trabajadores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</si>
  <si>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</si>
  <si>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</si>
  <si>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</si>
  <si>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Grande</t>
  </si>
  <si>
    <t>Tabla 11</t>
  </si>
  <si>
    <t>Tabla 12</t>
  </si>
  <si>
    <t>Año 2020-2021</t>
  </si>
  <si>
    <t>Menos de 5 mil pesos</t>
  </si>
  <si>
    <t>Salario promedio (RD$)</t>
  </si>
  <si>
    <t xml:space="preserve">Sector económico </t>
  </si>
  <si>
    <t>Cantidad de Empleadores</t>
  </si>
  <si>
    <t>Variación Interanual</t>
  </si>
  <si>
    <t>Cantidad de Empresas</t>
  </si>
  <si>
    <t>Distribución de Empleadores</t>
  </si>
  <si>
    <t>Recaudaciones en RD$</t>
  </si>
  <si>
    <t>Porcentual</t>
  </si>
  <si>
    <t>Monto Recaudado (RD$)</t>
  </si>
  <si>
    <t>Cantidad de Facturas</t>
  </si>
  <si>
    <t>Cantidad Empresas</t>
  </si>
  <si>
    <t>Entidad</t>
  </si>
  <si>
    <t>BANCO POPULAR</t>
  </si>
  <si>
    <t>BANCO BHD</t>
  </si>
  <si>
    <t>SCOTIABANK</t>
  </si>
  <si>
    <t>BANCO SANTA CRUZ</t>
  </si>
  <si>
    <t>CITI</t>
  </si>
  <si>
    <t>BANCO BDI</t>
  </si>
  <si>
    <t>BANCO LOPEZ DE HARO</t>
  </si>
  <si>
    <t>BANCO MULTIPLE VIMENCA, S. A.</t>
  </si>
  <si>
    <t>BANESCO BANCO MULTIPLE, S. A.</t>
  </si>
  <si>
    <t>BANCO PROMERICA</t>
  </si>
  <si>
    <t>ASOC. CIBAO DE AHORROS Y PRESTAMOS</t>
  </si>
  <si>
    <t>SFS</t>
  </si>
  <si>
    <t>SVDS</t>
  </si>
  <si>
    <t>SRL</t>
  </si>
  <si>
    <t>BANCO MULTIPLE CARIBE INTERNACIONAL,S.A.</t>
  </si>
  <si>
    <t>Cantidad de trabajadores activos en el SDSS  por rango salarial y rango de edad</t>
  </si>
  <si>
    <t>Cantidad de empleadores en el SDSS por provincia</t>
  </si>
  <si>
    <t xml:space="preserve">Cantidad de empleadores activos en el SDSS por tamaño de empresa 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</si>
  <si>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</si>
  <si>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</si>
  <si>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</si>
  <si>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</si>
  <si>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</si>
  <si>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</si>
  <si>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</si>
  <si>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</si>
  <si>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aporte</t>
  </si>
  <si>
    <t>Ingresos recaudados por la TSS por rubro</t>
  </si>
  <si>
    <t>Empleador</t>
  </si>
  <si>
    <t>Empleado</t>
  </si>
  <si>
    <t>Más de 50 mil</t>
  </si>
  <si>
    <t>Cantidad de trabajadores por Rango Salarial</t>
  </si>
  <si>
    <t xml:space="preserve">Menos de 5 mil </t>
  </si>
  <si>
    <t>Micro</t>
  </si>
  <si>
    <t>Mediano</t>
  </si>
  <si>
    <t xml:space="preserve">Pequeño </t>
  </si>
  <si>
    <t>Pequeño</t>
  </si>
  <si>
    <t xml:space="preserve">Distribución </t>
  </si>
  <si>
    <t>Cantidad de Trabajadores</t>
  </si>
  <si>
    <t>Distribución %</t>
  </si>
  <si>
    <t>Cantidad de Empleos</t>
  </si>
  <si>
    <t>Distribución % Empleos</t>
  </si>
  <si>
    <t>Cantidad Empleadores por tamaño de empleador</t>
  </si>
  <si>
    <t>Distribución Empleadores por tamaño de empleador</t>
  </si>
  <si>
    <t>Departamento de Gestión de Explotación de Datos</t>
  </si>
  <si>
    <t>Dirección de Tecnología de la Información y Comunicación</t>
  </si>
  <si>
    <t>`</t>
  </si>
  <si>
    <t>Otros Rubros</t>
  </si>
  <si>
    <t>*Otros rubros= Aportes voluntario y aporte per cápita adicional</t>
  </si>
  <si>
    <t>Sector económico</t>
  </si>
  <si>
    <t xml:space="preserve">SFS  </t>
  </si>
  <si>
    <t xml:space="preserve">SVDS  </t>
  </si>
  <si>
    <t xml:space="preserve">SRL  </t>
  </si>
  <si>
    <t>No identificado</t>
  </si>
  <si>
    <t xml:space="preserve">Total  </t>
  </si>
  <si>
    <t>Tabla 18</t>
  </si>
  <si>
    <t>Tabla 19</t>
  </si>
  <si>
    <t xml:space="preserve">Empleador  </t>
  </si>
  <si>
    <t xml:space="preserve">Empleado  </t>
  </si>
  <si>
    <t xml:space="preserve">Otros Rubros  </t>
  </si>
  <si>
    <t>Tabla 20</t>
  </si>
  <si>
    <t>Rango salarial</t>
  </si>
  <si>
    <t>Privado</t>
  </si>
  <si>
    <t>Cantidad de empleos activos en el SDSS por tipo de empresa y rango salarial</t>
  </si>
  <si>
    <t>Tabla 21</t>
  </si>
  <si>
    <t>Cantidad de empleos activos en el SDSS por sector económico y rango salarial</t>
  </si>
  <si>
    <t>por tamaño de empleador</t>
  </si>
  <si>
    <t>Cantidad de trabajadores activos en el SDSS por tamaño de empleador</t>
  </si>
  <si>
    <t>Cantidad y Masa salarial de trabajadores activos en el SDSS por provincia</t>
  </si>
  <si>
    <t>Cantidad de empleos</t>
  </si>
  <si>
    <t>Cantidad empleos</t>
  </si>
  <si>
    <t>Público</t>
  </si>
  <si>
    <t>Mora</t>
  </si>
  <si>
    <t>Índice</t>
  </si>
  <si>
    <t>Cantidad de empleadores activos en el SDSS por  sector económico</t>
  </si>
  <si>
    <t>Cantidad de empleadores activos en el SDSS por sector económico</t>
  </si>
  <si>
    <t>1. Menos de 5 mil pesos</t>
  </si>
  <si>
    <t>2. De 5 mil a 10 mil</t>
  </si>
  <si>
    <t>3. De 10 mil a 15 mil</t>
  </si>
  <si>
    <t>4. De 15 mil a 30 mil</t>
  </si>
  <si>
    <t>4. De 30 mil a 50 mil</t>
  </si>
  <si>
    <t>5. Mas de 50 mil</t>
  </si>
  <si>
    <t xml:space="preserve">Total </t>
  </si>
  <si>
    <t>5. De 30 mil a 50 mil</t>
  </si>
  <si>
    <t>6. Mas de 50 mil</t>
  </si>
  <si>
    <t>Privada</t>
  </si>
  <si>
    <t>Pública</t>
  </si>
  <si>
    <t>BANRESERVAS</t>
  </si>
  <si>
    <t>Tabla 22</t>
  </si>
  <si>
    <t>Cantidad de empleadores activos en el SDSS por tipo de empresa</t>
  </si>
  <si>
    <t>Marzo 2021</t>
  </si>
  <si>
    <t>Grand Total</t>
  </si>
  <si>
    <t>Cantidad de empleados por rango de edad</t>
  </si>
  <si>
    <t>Cantidad de empleos por rango de edad</t>
  </si>
  <si>
    <t>Cantidad de empleos por Rango Salarial</t>
  </si>
  <si>
    <t>Cantidad de empleos por tamaño de empleador</t>
  </si>
  <si>
    <t>Cantidad Trabajadores por tamaño de empleador</t>
  </si>
  <si>
    <t>Menor de 18 años</t>
  </si>
  <si>
    <t>*Los ingresos recaudados incluyen la mora generada dentro de cada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</si>
</sst>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2"/>
    <xf numFmtId="0" fontId="9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/>
    <xf numFmtId="164" fontId="6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0" fontId="12" fillId="0" borderId="0" xfId="0" applyFont="1"/>
    <xf numFmtId="10" fontId="6" fillId="0" borderId="0" xfId="0" applyNumberFormat="1" applyFont="1"/>
    <xf numFmtId="3" fontId="4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0" fillId="0" borderId="0" xfId="0"/>
    <xf numFmtId="0" fontId="12" fillId="0" borderId="0" xfId="0" applyFont="1"/>
    <xf numFmtId="167" fontId="6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0" borderId="2" xfId="3" applyNumberFormat="1" applyFont="1" applyBorder="1"/>
    <xf numFmtId="0" fontId="7" fillId="2" borderId="2" xfId="0" applyFont="1" applyFill="1" applyBorder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/>
    </xf>
    <xf numFmtId="166" fontId="15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166" fontId="16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66" fontId="15" fillId="0" borderId="2" xfId="0" applyNumberFormat="1" applyFont="1" applyBorder="1" applyAlignment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166" fontId="16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166" fontId="16" fillId="3" borderId="2" xfId="0" applyNumberFormat="1" applyFont="1" applyFill="1" applyBorder="1" applyAlignment="1">
      <alignment vertical="center"/>
    </xf>
    <xf numFmtId="10" fontId="16" fillId="3" borderId="2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10" fontId="16" fillId="0" borderId="2" xfId="1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left"/>
    </xf>
    <xf numFmtId="164" fontId="17" fillId="8" borderId="2" xfId="0" applyNumberFormat="1" applyFont="1" applyFill="1" applyBorder="1"/>
    <xf numFmtId="0" fontId="18" fillId="0" borderId="2" xfId="0" applyFont="1" applyBorder="1" applyAlignment="1">
      <alignment horizontal="left" indent="1"/>
    </xf>
    <xf numFmtId="164" fontId="18" fillId="0" borderId="2" xfId="0" applyNumberFormat="1" applyFont="1" applyBorder="1"/>
    <xf numFmtId="164" fontId="17" fillId="0" borderId="2" xfId="3" applyNumberFormat="1" applyFont="1" applyBorder="1"/>
    <xf numFmtId="165" fontId="18" fillId="0" borderId="2" xfId="0" applyNumberFormat="1" applyFont="1" applyBorder="1"/>
    <xf numFmtId="165" fontId="17" fillId="0" borderId="2" xfId="0" applyNumberFormat="1" applyFont="1" applyBorder="1"/>
    <xf numFmtId="0" fontId="18" fillId="0" borderId="2" xfId="0" applyFont="1" applyBorder="1"/>
    <xf numFmtId="0" fontId="15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vertical="center"/>
    </xf>
    <xf numFmtId="10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9" fontId="16" fillId="0" borderId="2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10" fontId="16" fillId="3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5" fontId="15" fillId="0" borderId="2" xfId="3" applyNumberFormat="1" applyFont="1" applyBorder="1" applyAlignment="1">
      <alignment vertical="center"/>
    </xf>
    <xf numFmtId="166" fontId="18" fillId="0" borderId="2" xfId="0" applyNumberFormat="1" applyFont="1" applyBorder="1"/>
    <xf numFmtId="3" fontId="18" fillId="0" borderId="2" xfId="0" applyNumberFormat="1" applyFont="1" applyBorder="1"/>
    <xf numFmtId="0" fontId="15" fillId="0" borderId="2" xfId="0" applyFont="1" applyBorder="1" applyAlignment="1">
      <alignment horizontal="right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/>
    </xf>
    <xf numFmtId="165" fontId="17" fillId="7" borderId="2" xfId="0" applyNumberFormat="1" applyFont="1" applyFill="1" applyBorder="1"/>
    <xf numFmtId="0" fontId="17" fillId="0" borderId="2" xfId="0" applyFont="1" applyFill="1" applyBorder="1" applyAlignment="1">
      <alignment horizontal="left"/>
    </xf>
    <xf numFmtId="165" fontId="17" fillId="0" borderId="2" xfId="0" applyNumberFormat="1" applyFont="1" applyFill="1" applyBorder="1"/>
    <xf numFmtId="0" fontId="19" fillId="7" borderId="2" xfId="0" applyFont="1" applyFill="1" applyBorder="1" applyAlignment="1">
      <alignment horizontal="left"/>
    </xf>
    <xf numFmtId="165" fontId="19" fillId="7" borderId="2" xfId="0" applyNumberFormat="1" applyFont="1" applyFill="1" applyBorder="1"/>
    <xf numFmtId="0" fontId="20" fillId="0" borderId="2" xfId="0" applyFont="1" applyBorder="1" applyAlignment="1">
      <alignment horizontal="left" indent="1"/>
    </xf>
    <xf numFmtId="165" fontId="20" fillId="0" borderId="2" xfId="0" applyNumberFormat="1" applyFont="1" applyBorder="1"/>
    <xf numFmtId="0" fontId="19" fillId="0" borderId="2" xfId="0" applyFont="1" applyFill="1" applyBorder="1" applyAlignment="1">
      <alignment horizontal="left"/>
    </xf>
    <xf numFmtId="165" fontId="19" fillId="0" borderId="2" xfId="0" applyNumberFormat="1" applyFont="1" applyFill="1" applyBorder="1"/>
    <xf numFmtId="165" fontId="16" fillId="0" borderId="2" xfId="0" applyNumberFormat="1" applyFont="1" applyBorder="1" applyAlignment="1">
      <alignment vertical="center"/>
    </xf>
    <xf numFmtId="0" fontId="18" fillId="0" borderId="0" xfId="0" applyFont="1"/>
    <xf numFmtId="0" fontId="3" fillId="0" borderId="0" xfId="0" applyFont="1" applyBorder="1" applyAlignme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10" fontId="18" fillId="0" borderId="2" xfId="1" applyNumberFormat="1" applyFont="1" applyBorder="1" applyAlignment="1">
      <alignment horizontal="right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165" fontId="23" fillId="0" borderId="2" xfId="3" applyNumberFormat="1" applyFont="1" applyBorder="1" applyAlignment="1">
      <alignment horizontal="center" vertical="center"/>
    </xf>
    <xf numFmtId="10" fontId="23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164" fontId="20" fillId="0" borderId="2" xfId="0" applyNumberFormat="1" applyFont="1" applyBorder="1"/>
    <xf numFmtId="0" fontId="19" fillId="0" borderId="2" xfId="0" applyFont="1" applyBorder="1" applyAlignment="1">
      <alignment horizontal="left"/>
    </xf>
    <xf numFmtId="164" fontId="19" fillId="0" borderId="2" xfId="0" applyNumberFormat="1" applyFont="1" applyBorder="1"/>
    <xf numFmtId="165" fontId="19" fillId="0" borderId="2" xfId="0" applyNumberFormat="1" applyFont="1" applyBorder="1"/>
    <xf numFmtId="0" fontId="20" fillId="0" borderId="0" xfId="0" applyFont="1"/>
    <xf numFmtId="0" fontId="21" fillId="2" borderId="2" xfId="0" applyFont="1" applyFill="1" applyBorder="1" applyAlignment="1">
      <alignment horizontal="center" vertical="center"/>
    </xf>
    <xf numFmtId="164" fontId="6" fillId="0" borderId="0" xfId="3" applyNumberFormat="1" applyFont="1"/>
    <xf numFmtId="0" fontId="14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164" fontId="18" fillId="0" borderId="2" xfId="0" applyNumberFormat="1" applyFont="1" applyBorder="1" applyAlignment="1">
      <alignment horizontal="right"/>
    </xf>
    <xf numFmtId="164" fontId="18" fillId="0" borderId="2" xfId="3" applyNumberFormat="1" applyFont="1" applyBorder="1" applyAlignment="1">
      <alignment horizontal="right"/>
    </xf>
    <xf numFmtId="165" fontId="18" fillId="0" borderId="2" xfId="0" applyNumberFormat="1" applyFont="1" applyBorder="1" applyAlignment="1">
      <alignment horizontal="right"/>
    </xf>
    <xf numFmtId="9" fontId="18" fillId="0" borderId="2" xfId="1" applyFont="1" applyBorder="1" applyAlignment="1">
      <alignment horizontal="right"/>
    </xf>
    <xf numFmtId="10" fontId="15" fillId="0" borderId="2" xfId="1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5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horizontal="right"/>
    </xf>
    <xf numFmtId="166" fontId="23" fillId="0" borderId="2" xfId="0" applyNumberFormat="1" applyFont="1" applyBorder="1" applyAlignment="1">
      <alignment horizontal="right"/>
    </xf>
    <xf numFmtId="165" fontId="20" fillId="0" borderId="2" xfId="3" applyNumberFormat="1" applyFont="1" applyBorder="1" applyAlignment="1">
      <alignment horizontal="right"/>
    </xf>
    <xf numFmtId="10" fontId="20" fillId="0" borderId="2" xfId="1" applyNumberFormat="1" applyFont="1" applyBorder="1" applyAlignment="1">
      <alignment horizontal="right"/>
    </xf>
    <xf numFmtId="165" fontId="6" fillId="0" borderId="0" xfId="3" applyNumberFormat="1" applyFont="1"/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B8AA"/>
      <color rgb="FF016B63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781049</xdr:colOff>
      <xdr:row>0</xdr:row>
      <xdr:rowOff>180975</xdr:rowOff>
    </xdr:from>
    <xdr:to>
      <xdr:col>2</xdr:col>
      <xdr:colOff>1876424</xdr:colOff>
      <xdr:row>6</xdr:row>
      <xdr:rowOff>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00249" y="180975"/>
          <a:ext cx="1095375" cy="96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35"/>
  <sheetViews>
    <sheetView showGridLines="0" tabSelected="1" workbookViewId="0">
      <selection activeCell="C5" sqref="C5"/>
    </sheetView>
  </sheetViews>
  <sheetFormatPr defaultRowHeight="15" x14ac:dyDescent="0.25"/>
  <cols>
    <col min="3" max="3" width="80.42578125" bestFit="1" customWidth="1"/>
  </cols>
  <sheetData>
    <row r="7" spans="2:8" x14ac:dyDescent="0.25">
      <c r="C7" t="s">
        <v>167</v>
      </c>
    </row>
    <row r="8" spans="2:8" x14ac:dyDescent="0.25">
      <c r="C8" s="16" t="s">
        <v>168</v>
      </c>
    </row>
    <row r="12" spans="2:8" ht="18.75" x14ac:dyDescent="0.3">
      <c r="C12" s="145" t="s">
        <v>196</v>
      </c>
      <c r="D12" s="145"/>
    </row>
    <row r="14" spans="2:8" x14ac:dyDescent="0.25">
      <c r="B14" s="6">
        <v>1</v>
      </c>
      <c r="C14" s="2" t="s">
        <v>88</v>
      </c>
    </row>
    <row r="15" spans="2:8" x14ac:dyDescent="0.25">
      <c r="B15" s="5">
        <v>2</v>
      </c>
      <c r="C15" s="2" t="s">
        <v>104</v>
      </c>
      <c r="D15" s="2"/>
      <c r="E15" s="2"/>
    </row>
    <row r="16" spans="2:8" x14ac:dyDescent="0.25">
      <c r="B16" s="5">
        <v>3</v>
      </c>
      <c r="C16" s="2" t="s">
        <v>103</v>
      </c>
      <c r="D16" s="2"/>
      <c r="E16" s="2"/>
      <c r="F16" s="2"/>
      <c r="G16" s="2"/>
      <c r="H16" s="2"/>
    </row>
    <row r="17" spans="2:8" x14ac:dyDescent="0.25">
      <c r="B17" s="5">
        <v>4</v>
      </c>
      <c r="C17" s="3" t="s">
        <v>138</v>
      </c>
      <c r="D17" s="2"/>
      <c r="E17" s="2"/>
      <c r="F17" s="2"/>
      <c r="G17" s="2"/>
      <c r="H17" s="2"/>
    </row>
    <row r="18" spans="2:8" x14ac:dyDescent="0.25">
      <c r="B18" s="5">
        <v>5</v>
      </c>
      <c r="C18" s="3" t="s">
        <v>16</v>
      </c>
      <c r="D18" s="3"/>
      <c r="E18" s="3"/>
      <c r="F18" s="3"/>
      <c r="G18" s="3"/>
      <c r="H18" s="3"/>
    </row>
    <row r="19" spans="2:8" x14ac:dyDescent="0.25">
      <c r="B19" s="5">
        <v>6</v>
      </c>
      <c r="C19" s="3" t="s">
        <v>191</v>
      </c>
      <c r="D19" s="3"/>
      <c r="E19" s="3"/>
      <c r="F19" s="3"/>
      <c r="G19" s="3"/>
    </row>
    <row r="20" spans="2:8" x14ac:dyDescent="0.25">
      <c r="B20" s="5">
        <v>7</v>
      </c>
      <c r="C20" s="3" t="s">
        <v>190</v>
      </c>
      <c r="D20" s="3"/>
      <c r="E20" s="3"/>
      <c r="F20" s="3"/>
      <c r="G20" s="3"/>
    </row>
    <row r="21" spans="2:8" x14ac:dyDescent="0.25">
      <c r="B21" s="5">
        <v>8</v>
      </c>
      <c r="C21" s="4" t="s">
        <v>54</v>
      </c>
      <c r="D21" s="4"/>
      <c r="E21" s="4"/>
    </row>
    <row r="22" spans="2:8" x14ac:dyDescent="0.25">
      <c r="B22" s="5">
        <v>9</v>
      </c>
      <c r="C22" s="3" t="s">
        <v>188</v>
      </c>
      <c r="D22" s="3"/>
      <c r="E22" s="3"/>
    </row>
    <row r="23" spans="2:8" x14ac:dyDescent="0.25">
      <c r="B23" s="5">
        <v>10</v>
      </c>
      <c r="C23" s="3" t="s">
        <v>186</v>
      </c>
      <c r="D23" s="3"/>
      <c r="E23" s="3"/>
    </row>
    <row r="24" spans="2:8" x14ac:dyDescent="0.25">
      <c r="B24" s="5">
        <v>11</v>
      </c>
      <c r="C24" s="2" t="s">
        <v>76</v>
      </c>
      <c r="D24" s="2"/>
      <c r="E24" s="2"/>
      <c r="F24" s="2"/>
      <c r="G24" s="2"/>
    </row>
    <row r="25" spans="2:8" x14ac:dyDescent="0.25">
      <c r="B25" s="5">
        <v>12</v>
      </c>
      <c r="C25" s="2" t="s">
        <v>139</v>
      </c>
      <c r="D25" s="2"/>
      <c r="E25" s="2"/>
      <c r="F25" s="2"/>
      <c r="G25" s="2"/>
      <c r="H25" s="2"/>
    </row>
    <row r="26" spans="2:8" x14ac:dyDescent="0.25">
      <c r="B26" s="5">
        <v>13</v>
      </c>
      <c r="C26" s="2" t="s">
        <v>140</v>
      </c>
    </row>
    <row r="27" spans="2:8" x14ac:dyDescent="0.25">
      <c r="B27" s="5">
        <v>14</v>
      </c>
      <c r="C27" s="2" t="s">
        <v>197</v>
      </c>
    </row>
    <row r="28" spans="2:8" x14ac:dyDescent="0.25">
      <c r="B28" s="5">
        <v>15</v>
      </c>
      <c r="C28" s="2" t="s">
        <v>212</v>
      </c>
    </row>
    <row r="29" spans="2:8" x14ac:dyDescent="0.25">
      <c r="B29" s="5">
        <v>16</v>
      </c>
      <c r="C29" s="2" t="s">
        <v>146</v>
      </c>
    </row>
    <row r="30" spans="2:8" x14ac:dyDescent="0.25">
      <c r="B30" s="5">
        <v>17</v>
      </c>
      <c r="C30" s="2" t="s">
        <v>147</v>
      </c>
      <c r="D30" s="27"/>
      <c r="E30" s="27"/>
      <c r="F30" s="27"/>
      <c r="G30" s="27"/>
      <c r="H30" s="27"/>
    </row>
    <row r="31" spans="2:8" x14ac:dyDescent="0.25">
      <c r="B31" s="6">
        <v>18</v>
      </c>
      <c r="C31" s="2" t="s">
        <v>148</v>
      </c>
      <c r="D31" s="2"/>
      <c r="E31" s="2"/>
      <c r="F31" s="2"/>
      <c r="G31" s="2"/>
      <c r="H31" s="2"/>
    </row>
    <row r="32" spans="2:8" x14ac:dyDescent="0.25">
      <c r="B32" s="5">
        <v>19</v>
      </c>
      <c r="C32" s="2" t="s">
        <v>149</v>
      </c>
      <c r="D32" s="2"/>
      <c r="E32" s="2"/>
      <c r="F32" s="2"/>
      <c r="G32" s="2"/>
      <c r="H32" s="2"/>
    </row>
    <row r="33" spans="2:8" x14ac:dyDescent="0.25">
      <c r="B33" s="5">
        <v>20</v>
      </c>
      <c r="C33" s="2" t="s">
        <v>150</v>
      </c>
      <c r="D33" s="2"/>
      <c r="E33" s="2"/>
      <c r="F33" s="27"/>
      <c r="G33" s="27"/>
      <c r="H33" s="27"/>
    </row>
    <row r="34" spans="2:8" x14ac:dyDescent="0.25">
      <c r="B34" s="5">
        <v>21</v>
      </c>
      <c r="C34" s="31" t="s">
        <v>150</v>
      </c>
      <c r="D34" s="31"/>
      <c r="E34" s="31"/>
      <c r="F34" s="31"/>
      <c r="G34" s="31"/>
      <c r="H34" s="31"/>
    </row>
    <row r="35" spans="2:8" x14ac:dyDescent="0.25">
      <c r="B35" s="5">
        <v>22</v>
      </c>
      <c r="C35" s="3" t="s">
        <v>149</v>
      </c>
      <c r="D35" s="3"/>
      <c r="E35" s="3"/>
      <c r="F35" s="3"/>
      <c r="G35" s="3"/>
      <c r="H35" s="27"/>
    </row>
  </sheetData>
  <mergeCells count="1">
    <mergeCell ref="C12:D12"/>
  </mergeCells>
  <hyperlinks>
    <hyperlink ref="B14" location="'Tablas 1'!A1" display="'Tablas 1'!A1" xr:uid="{121A27AF-F321-45B2-ACFF-369DFC17C89C}"/>
    <hyperlink ref="B15" location="'2'!A1" display="'2'!A1" xr:uid="{1D8B8FA0-B4CF-41B0-9F41-6303D1C9D045}"/>
    <hyperlink ref="B16" location="'3'!A1" display="'3'!A1" xr:uid="{73857056-4044-44C4-9BF8-39C357D09C26}"/>
    <hyperlink ref="B17" location="'4'!A1" display="'4'!A1" xr:uid="{9FAB248E-E383-4FFA-9676-AE377A36D6F3}"/>
    <hyperlink ref="B18" location="'5'!A1" display="'5'!A1" xr:uid="{A625F0BF-40C3-4BAB-946B-3C4D30C490DE}"/>
    <hyperlink ref="B19" location="'6'!A1" display="'6'!A1" xr:uid="{227DBB29-C96B-4551-9E4E-8E600875C1F7}"/>
    <hyperlink ref="B20" location="'7'!A1" display="'7'!A1" xr:uid="{CFA02D64-2597-4FAD-958E-F8C143FA3850}"/>
    <hyperlink ref="B21" location="'8'!A1" display="'8'!A1" xr:uid="{DAED494F-9CDA-4AFC-BAE8-18CF1D6A8BB8}"/>
    <hyperlink ref="B22" location="'9'!A1" display="'9'!A1" xr:uid="{4416D514-256C-4A14-854A-C7E7F1074DF3}"/>
    <hyperlink ref="B23" location="'10'!A1" display="'10'!A1" xr:uid="{7D8FAD8F-AC7F-4157-9FDE-46AC23DEAE88}"/>
    <hyperlink ref="B24" location="'11'!A1" display="'11'!A1" xr:uid="{BB09761F-BCF6-48A2-AA38-35CA0EA8FDB2}"/>
    <hyperlink ref="B25" location="'12'!A1" display="'12'!A1" xr:uid="{932F0B69-C4B9-4D10-AF0C-4E04545C5FFF}"/>
    <hyperlink ref="B26" location="'13'!A1" display="'13'!A1" xr:uid="{86C7E3A2-0D90-432A-A68A-2ECAF107756A}"/>
    <hyperlink ref="B27" location="'14'!A1" display="'14'!A1" xr:uid="{A46A77C2-A109-430E-805D-0ADF0A9BFB3E}"/>
    <hyperlink ref="B28" location="'15'!A1" display="'15'!A1" xr:uid="{ABE2B966-93C2-4874-88BF-FA61040B067E}"/>
    <hyperlink ref="B29" location="'16'!A1" display="'16'!A1" xr:uid="{BCA6917C-6627-4B30-8A36-1F22601A3C2B}"/>
    <hyperlink ref="B30" location="'17'!A1" display="'17'!A1" xr:uid="{7721BAB4-DD9A-4D43-B7D8-6C446562CB2B}"/>
    <hyperlink ref="B31" location="'18'!A1" display="'18'!A1" xr:uid="{45BB79D0-ABBA-45CB-AE61-8DEA37947C0F}"/>
    <hyperlink ref="B33" location="'20'!A1" display="'20'!A1" xr:uid="{DBD321A5-41EC-45EB-8979-3913F6E41555}"/>
    <hyperlink ref="B34" location="'21'!A1" display="'21'!A1" xr:uid="{99B8E6C9-B565-42D5-A6F8-E0D2E796C7F8}"/>
    <hyperlink ref="B32" location="'19'!A1" display="'19'!A1" xr:uid="{F4173356-A98A-4B0E-982C-6D0AAE77C1E5}"/>
    <hyperlink ref="B35" location="'22'!A1" display="'22'!A1" xr:uid="{18650771-CD76-451C-97DC-F88624FA5552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workbookViewId="0">
      <selection activeCell="D9" sqref="D9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6.42578125" style="1" bestFit="1" customWidth="1"/>
    <col min="4" max="4" width="13.28515625" style="1" bestFit="1" customWidth="1"/>
    <col min="5" max="7" width="14.140625" style="1" bestFit="1" customWidth="1"/>
    <col min="8" max="8" width="11" style="1" bestFit="1" customWidth="1"/>
    <col min="9" max="9" width="9" style="1" bestFit="1" customWidth="1"/>
    <col min="10" max="16384" width="9.140625" style="1"/>
  </cols>
  <sheetData>
    <row r="1" spans="2:9" x14ac:dyDescent="0.2">
      <c r="B1" s="173" t="s">
        <v>85</v>
      </c>
      <c r="C1" s="173"/>
      <c r="D1" s="173"/>
      <c r="E1" s="173"/>
      <c r="F1" s="173"/>
      <c r="G1" s="173"/>
      <c r="H1" s="173"/>
      <c r="I1" s="173"/>
    </row>
    <row r="2" spans="2:9" x14ac:dyDescent="0.2">
      <c r="B2" s="173" t="s">
        <v>188</v>
      </c>
      <c r="C2" s="173"/>
      <c r="D2" s="173"/>
      <c r="E2" s="173"/>
      <c r="F2" s="173"/>
      <c r="G2" s="173"/>
      <c r="H2" s="173"/>
      <c r="I2" s="173"/>
    </row>
    <row r="3" spans="2:9" x14ac:dyDescent="0.2">
      <c r="B3" s="181" t="s">
        <v>213</v>
      </c>
      <c r="C3" s="181"/>
      <c r="D3" s="181"/>
      <c r="E3" s="181"/>
      <c r="F3" s="181"/>
      <c r="G3" s="181"/>
      <c r="H3" s="181"/>
      <c r="I3" s="181"/>
    </row>
    <row r="4" spans="2:9" x14ac:dyDescent="0.2">
      <c r="B4" s="62" t="s">
        <v>172</v>
      </c>
      <c r="C4" s="63" t="s">
        <v>110</v>
      </c>
      <c r="D4" s="63" t="s">
        <v>91</v>
      </c>
      <c r="E4" s="63" t="s">
        <v>17</v>
      </c>
      <c r="F4" s="63" t="s">
        <v>18</v>
      </c>
      <c r="G4" s="63" t="s">
        <v>19</v>
      </c>
      <c r="H4" s="63" t="s">
        <v>153</v>
      </c>
      <c r="I4" s="63" t="s">
        <v>53</v>
      </c>
    </row>
    <row r="5" spans="2:9" x14ac:dyDescent="0.2">
      <c r="B5" s="64" t="s">
        <v>55</v>
      </c>
      <c r="C5" s="65">
        <v>21679</v>
      </c>
      <c r="D5" s="65">
        <v>225314</v>
      </c>
      <c r="E5" s="65">
        <v>577507</v>
      </c>
      <c r="F5" s="65">
        <v>498775</v>
      </c>
      <c r="G5" s="65">
        <v>170658</v>
      </c>
      <c r="H5" s="65">
        <v>203030</v>
      </c>
      <c r="I5" s="65">
        <v>1696963</v>
      </c>
    </row>
    <row r="6" spans="2:9" x14ac:dyDescent="0.2">
      <c r="B6" s="66" t="s">
        <v>56</v>
      </c>
      <c r="C6" s="67">
        <v>2765</v>
      </c>
      <c r="D6" s="67">
        <v>100461</v>
      </c>
      <c r="E6" s="67">
        <v>130113</v>
      </c>
      <c r="F6" s="67">
        <v>139334</v>
      </c>
      <c r="G6" s="67">
        <v>81246</v>
      </c>
      <c r="H6" s="67">
        <v>122573</v>
      </c>
      <c r="I6" s="67">
        <v>576492</v>
      </c>
    </row>
    <row r="7" spans="2:9" x14ac:dyDescent="0.2">
      <c r="B7" s="66" t="s">
        <v>57</v>
      </c>
      <c r="C7" s="67">
        <v>263</v>
      </c>
      <c r="D7" s="67">
        <v>1624</v>
      </c>
      <c r="E7" s="67">
        <v>15644</v>
      </c>
      <c r="F7" s="67">
        <v>12617</v>
      </c>
      <c r="G7" s="67">
        <v>2696</v>
      </c>
      <c r="H7" s="67">
        <v>2027</v>
      </c>
      <c r="I7" s="67">
        <v>34871</v>
      </c>
    </row>
    <row r="8" spans="2:9" x14ac:dyDescent="0.2">
      <c r="B8" s="66" t="s">
        <v>58</v>
      </c>
      <c r="C8" s="67">
        <v>2783</v>
      </c>
      <c r="D8" s="67">
        <v>17353</v>
      </c>
      <c r="E8" s="67">
        <v>152620</v>
      </c>
      <c r="F8" s="67">
        <v>131817</v>
      </c>
      <c r="G8" s="67">
        <v>19582</v>
      </c>
      <c r="H8" s="67">
        <v>19734</v>
      </c>
      <c r="I8" s="67">
        <v>343889</v>
      </c>
    </row>
    <row r="9" spans="2:9" x14ac:dyDescent="0.2">
      <c r="B9" s="66" t="s">
        <v>59</v>
      </c>
      <c r="C9" s="67">
        <v>1425</v>
      </c>
      <c r="D9" s="67">
        <v>3710</v>
      </c>
      <c r="E9" s="67">
        <v>8948</v>
      </c>
      <c r="F9" s="67">
        <v>18939</v>
      </c>
      <c r="G9" s="67">
        <v>8900</v>
      </c>
      <c r="H9" s="67">
        <v>6172</v>
      </c>
      <c r="I9" s="67">
        <v>48094</v>
      </c>
    </row>
    <row r="10" spans="2:9" x14ac:dyDescent="0.2">
      <c r="B10" s="66" t="s">
        <v>60</v>
      </c>
      <c r="C10" s="67">
        <v>86</v>
      </c>
      <c r="D10" s="67">
        <v>1532</v>
      </c>
      <c r="E10" s="67">
        <v>4301</v>
      </c>
      <c r="F10" s="67">
        <v>7990</v>
      </c>
      <c r="G10" s="67">
        <v>3990</v>
      </c>
      <c r="H10" s="67">
        <v>3211</v>
      </c>
      <c r="I10" s="67">
        <v>21110</v>
      </c>
    </row>
    <row r="11" spans="2:9" x14ac:dyDescent="0.2">
      <c r="B11" s="66" t="s">
        <v>61</v>
      </c>
      <c r="C11" s="67">
        <v>4148</v>
      </c>
      <c r="D11" s="67">
        <v>43062</v>
      </c>
      <c r="E11" s="67">
        <v>43550</v>
      </c>
      <c r="F11" s="67">
        <v>14620</v>
      </c>
      <c r="G11" s="67">
        <v>3175</v>
      </c>
      <c r="H11" s="67">
        <v>2872</v>
      </c>
      <c r="I11" s="67">
        <v>111427</v>
      </c>
    </row>
    <row r="12" spans="2:9" x14ac:dyDescent="0.2">
      <c r="B12" s="66" t="s">
        <v>62</v>
      </c>
      <c r="C12" s="67">
        <v>411</v>
      </c>
      <c r="D12" s="67">
        <v>2371</v>
      </c>
      <c r="E12" s="67">
        <v>15363</v>
      </c>
      <c r="F12" s="67">
        <v>31658</v>
      </c>
      <c r="G12" s="67">
        <v>15201</v>
      </c>
      <c r="H12" s="67">
        <v>18908</v>
      </c>
      <c r="I12" s="67">
        <v>83912</v>
      </c>
    </row>
    <row r="13" spans="2:9" x14ac:dyDescent="0.2">
      <c r="B13" s="66" t="s">
        <v>63</v>
      </c>
      <c r="C13" s="67">
        <v>5049</v>
      </c>
      <c r="D13" s="67">
        <v>38155</v>
      </c>
      <c r="E13" s="67">
        <v>155037</v>
      </c>
      <c r="F13" s="67">
        <v>68910</v>
      </c>
      <c r="G13" s="67">
        <v>18077</v>
      </c>
      <c r="H13" s="67">
        <v>15518</v>
      </c>
      <c r="I13" s="67">
        <v>300746</v>
      </c>
    </row>
    <row r="14" spans="2:9" x14ac:dyDescent="0.2">
      <c r="B14" s="66" t="s">
        <v>64</v>
      </c>
      <c r="C14" s="67">
        <v>3863</v>
      </c>
      <c r="D14" s="67">
        <v>9206</v>
      </c>
      <c r="E14" s="67">
        <v>11245</v>
      </c>
      <c r="F14" s="67">
        <v>16488</v>
      </c>
      <c r="G14" s="67">
        <v>6586</v>
      </c>
      <c r="H14" s="67">
        <v>5356</v>
      </c>
      <c r="I14" s="67">
        <v>52744</v>
      </c>
    </row>
    <row r="15" spans="2:9" x14ac:dyDescent="0.2">
      <c r="B15" s="66" t="s">
        <v>65</v>
      </c>
      <c r="C15" s="67">
        <v>442</v>
      </c>
      <c r="D15" s="67">
        <v>3970</v>
      </c>
      <c r="E15" s="67">
        <v>17359</v>
      </c>
      <c r="F15" s="67">
        <v>35393</v>
      </c>
      <c r="G15" s="67">
        <v>6121</v>
      </c>
      <c r="H15" s="67">
        <v>2871</v>
      </c>
      <c r="I15" s="67">
        <v>66156</v>
      </c>
    </row>
    <row r="16" spans="2:9" x14ac:dyDescent="0.2">
      <c r="B16" s="66" t="s">
        <v>66</v>
      </c>
      <c r="C16" s="67">
        <v>444</v>
      </c>
      <c r="D16" s="67">
        <v>3870</v>
      </c>
      <c r="E16" s="67">
        <v>23327</v>
      </c>
      <c r="F16" s="67">
        <v>21009</v>
      </c>
      <c r="G16" s="67">
        <v>5084</v>
      </c>
      <c r="H16" s="67">
        <v>3788</v>
      </c>
      <c r="I16" s="67">
        <v>57522</v>
      </c>
    </row>
    <row r="17" spans="2:9" x14ac:dyDescent="0.2">
      <c r="B17" s="64" t="s">
        <v>67</v>
      </c>
      <c r="C17" s="65">
        <v>8193</v>
      </c>
      <c r="D17" s="65">
        <v>21621</v>
      </c>
      <c r="E17" s="65">
        <v>133020</v>
      </c>
      <c r="F17" s="65">
        <v>131464</v>
      </c>
      <c r="G17" s="65">
        <v>30570</v>
      </c>
      <c r="H17" s="65">
        <v>26045</v>
      </c>
      <c r="I17" s="65">
        <v>350913</v>
      </c>
    </row>
    <row r="18" spans="2:9" x14ac:dyDescent="0.2">
      <c r="B18" s="66" t="s">
        <v>68</v>
      </c>
      <c r="C18" s="67">
        <v>705</v>
      </c>
      <c r="D18" s="67">
        <v>3034</v>
      </c>
      <c r="E18" s="67">
        <v>26942</v>
      </c>
      <c r="F18" s="67">
        <v>21171</v>
      </c>
      <c r="G18" s="67">
        <v>5034</v>
      </c>
      <c r="H18" s="67">
        <v>3578</v>
      </c>
      <c r="I18" s="67">
        <v>60464</v>
      </c>
    </row>
    <row r="19" spans="2:9" x14ac:dyDescent="0.2">
      <c r="B19" s="66" t="s">
        <v>69</v>
      </c>
      <c r="C19" s="67">
        <v>35</v>
      </c>
      <c r="D19" s="67">
        <v>114</v>
      </c>
      <c r="E19" s="67">
        <v>545</v>
      </c>
      <c r="F19" s="67">
        <v>1685</v>
      </c>
      <c r="G19" s="67">
        <v>1853</v>
      </c>
      <c r="H19" s="67">
        <v>2793</v>
      </c>
      <c r="I19" s="67">
        <v>7025</v>
      </c>
    </row>
    <row r="20" spans="2:9" x14ac:dyDescent="0.2">
      <c r="B20" s="66" t="s">
        <v>70</v>
      </c>
      <c r="C20" s="67">
        <v>7453</v>
      </c>
      <c r="D20" s="67">
        <v>18473</v>
      </c>
      <c r="E20" s="67">
        <v>105533</v>
      </c>
      <c r="F20" s="67">
        <v>108608</v>
      </c>
      <c r="G20" s="67">
        <v>23683</v>
      </c>
      <c r="H20" s="67">
        <v>19674</v>
      </c>
      <c r="I20" s="67">
        <v>283424</v>
      </c>
    </row>
    <row r="21" spans="2:9" x14ac:dyDescent="0.2">
      <c r="B21" s="64" t="s">
        <v>71</v>
      </c>
      <c r="C21" s="65">
        <v>598</v>
      </c>
      <c r="D21" s="65">
        <v>5736</v>
      </c>
      <c r="E21" s="65">
        <v>22582</v>
      </c>
      <c r="F21" s="65">
        <v>16130</v>
      </c>
      <c r="G21" s="65">
        <v>2007</v>
      </c>
      <c r="H21" s="65">
        <v>1236</v>
      </c>
      <c r="I21" s="65">
        <v>48289</v>
      </c>
    </row>
    <row r="22" spans="2:9" x14ac:dyDescent="0.2">
      <c r="B22" s="66" t="s">
        <v>72</v>
      </c>
      <c r="C22" s="67">
        <v>25</v>
      </c>
      <c r="D22" s="67">
        <v>257</v>
      </c>
      <c r="E22" s="67">
        <v>1340</v>
      </c>
      <c r="F22" s="67">
        <v>997</v>
      </c>
      <c r="G22" s="67">
        <v>219</v>
      </c>
      <c r="H22" s="67">
        <v>111</v>
      </c>
      <c r="I22" s="67">
        <v>2949</v>
      </c>
    </row>
    <row r="23" spans="2:9" x14ac:dyDescent="0.2">
      <c r="B23" s="66" t="s">
        <v>73</v>
      </c>
      <c r="C23" s="67">
        <v>396</v>
      </c>
      <c r="D23" s="67">
        <v>3792</v>
      </c>
      <c r="E23" s="67">
        <v>13560</v>
      </c>
      <c r="F23" s="67">
        <v>5589</v>
      </c>
      <c r="G23" s="67">
        <v>845</v>
      </c>
      <c r="H23" s="67">
        <v>508</v>
      </c>
      <c r="I23" s="67">
        <v>24690</v>
      </c>
    </row>
    <row r="24" spans="2:9" x14ac:dyDescent="0.2">
      <c r="B24" s="66" t="s">
        <v>74</v>
      </c>
      <c r="C24" s="67">
        <v>122</v>
      </c>
      <c r="D24" s="67">
        <v>652</v>
      </c>
      <c r="E24" s="67">
        <v>3919</v>
      </c>
      <c r="F24" s="67">
        <v>8082</v>
      </c>
      <c r="G24" s="67">
        <v>692</v>
      </c>
      <c r="H24" s="67">
        <v>378</v>
      </c>
      <c r="I24" s="67">
        <v>13845</v>
      </c>
    </row>
    <row r="25" spans="2:9" x14ac:dyDescent="0.2">
      <c r="B25" s="66" t="s">
        <v>75</v>
      </c>
      <c r="C25" s="67">
        <v>55</v>
      </c>
      <c r="D25" s="67">
        <v>1035</v>
      </c>
      <c r="E25" s="67">
        <v>3763</v>
      </c>
      <c r="F25" s="67">
        <v>1462</v>
      </c>
      <c r="G25" s="67">
        <v>251</v>
      </c>
      <c r="H25" s="67">
        <v>239</v>
      </c>
      <c r="I25" s="67">
        <v>6805</v>
      </c>
    </row>
    <row r="26" spans="2:9" x14ac:dyDescent="0.2">
      <c r="B26" s="64" t="s">
        <v>176</v>
      </c>
      <c r="C26" s="65">
        <v>12</v>
      </c>
      <c r="D26" s="65">
        <v>1304</v>
      </c>
      <c r="E26" s="65">
        <v>5239</v>
      </c>
      <c r="F26" s="65">
        <v>80</v>
      </c>
      <c r="G26" s="65">
        <v>3</v>
      </c>
      <c r="H26" s="65">
        <v>2</v>
      </c>
      <c r="I26" s="65">
        <v>6640</v>
      </c>
    </row>
    <row r="27" spans="2:9" x14ac:dyDescent="0.2">
      <c r="B27" s="68" t="s">
        <v>205</v>
      </c>
      <c r="C27" s="68">
        <v>30482</v>
      </c>
      <c r="D27" s="68">
        <v>253975</v>
      </c>
      <c r="E27" s="68">
        <v>738348</v>
      </c>
      <c r="F27" s="68">
        <v>646449</v>
      </c>
      <c r="G27" s="68">
        <v>203238</v>
      </c>
      <c r="H27" s="68">
        <v>230313</v>
      </c>
      <c r="I27" s="68">
        <v>2102805</v>
      </c>
    </row>
    <row r="29" spans="2:9" x14ac:dyDescent="0.2">
      <c r="C29" s="19"/>
    </row>
  </sheetData>
  <mergeCells count="3">
    <mergeCell ref="B2:I2"/>
    <mergeCell ref="B1:I1"/>
    <mergeCell ref="B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activeCell="C6" sqref="C6:K12"/>
    </sheetView>
  </sheetViews>
  <sheetFormatPr defaultRowHeight="12.75" x14ac:dyDescent="0.2"/>
  <cols>
    <col min="1" max="1" width="9.140625" style="1"/>
    <col min="2" max="2" width="17.28515625" style="1" bestFit="1" customWidth="1"/>
    <col min="3" max="3" width="8.7109375" style="1" bestFit="1" customWidth="1"/>
    <col min="4" max="4" width="7.42578125" style="1" bestFit="1" customWidth="1"/>
    <col min="5" max="5" width="8.7109375" style="1" bestFit="1" customWidth="1"/>
    <col min="6" max="8" width="12.5703125" style="1" bestFit="1" customWidth="1"/>
    <col min="9" max="9" width="8.7109375" style="1" bestFit="1" customWidth="1"/>
    <col min="10" max="11" width="7.85546875" style="1" bestFit="1" customWidth="1"/>
    <col min="12" max="16384" width="9.140625" style="1"/>
  </cols>
  <sheetData>
    <row r="1" spans="2:12" x14ac:dyDescent="0.2">
      <c r="B1" s="173" t="s">
        <v>87</v>
      </c>
      <c r="C1" s="173"/>
      <c r="D1" s="173"/>
      <c r="E1" s="173"/>
      <c r="F1" s="173"/>
      <c r="G1" s="173"/>
      <c r="H1" s="173"/>
      <c r="I1" s="173"/>
      <c r="J1" s="173"/>
      <c r="K1" s="173"/>
    </row>
    <row r="2" spans="2:12" x14ac:dyDescent="0.2">
      <c r="B2" s="173" t="s">
        <v>186</v>
      </c>
      <c r="C2" s="173"/>
      <c r="D2" s="173"/>
      <c r="E2" s="173"/>
      <c r="F2" s="173"/>
      <c r="G2" s="173"/>
      <c r="H2" s="173"/>
      <c r="I2" s="173"/>
      <c r="J2" s="173"/>
      <c r="K2" s="173"/>
    </row>
    <row r="3" spans="2:12" x14ac:dyDescent="0.2">
      <c r="B3" s="181" t="s">
        <v>213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2:12" ht="15" customHeight="1" x14ac:dyDescent="0.2">
      <c r="B4" s="164" t="s">
        <v>184</v>
      </c>
      <c r="C4" s="189" t="s">
        <v>193</v>
      </c>
      <c r="D4" s="190"/>
      <c r="E4" s="191"/>
      <c r="F4" s="189" t="s">
        <v>89</v>
      </c>
      <c r="G4" s="190"/>
      <c r="H4" s="191"/>
      <c r="I4" s="179" t="s">
        <v>111</v>
      </c>
      <c r="J4" s="179"/>
      <c r="K4" s="179"/>
    </row>
    <row r="5" spans="2:12" x14ac:dyDescent="0.2">
      <c r="B5" s="164"/>
      <c r="C5" s="104" t="s">
        <v>185</v>
      </c>
      <c r="D5" s="104" t="s">
        <v>194</v>
      </c>
      <c r="E5" s="104" t="s">
        <v>53</v>
      </c>
      <c r="F5" s="104" t="s">
        <v>185</v>
      </c>
      <c r="G5" s="104" t="s">
        <v>194</v>
      </c>
      <c r="H5" s="104" t="s">
        <v>53</v>
      </c>
      <c r="I5" s="111" t="s">
        <v>185</v>
      </c>
      <c r="J5" s="106" t="s">
        <v>194</v>
      </c>
      <c r="K5" s="106" t="s">
        <v>53</v>
      </c>
    </row>
    <row r="6" spans="2:12" x14ac:dyDescent="0.2">
      <c r="B6" s="114" t="s">
        <v>199</v>
      </c>
      <c r="C6" s="115">
        <v>27473</v>
      </c>
      <c r="D6" s="115">
        <v>3009</v>
      </c>
      <c r="E6" s="115">
        <v>30482</v>
      </c>
      <c r="F6" s="115">
        <v>74752207.299999908</v>
      </c>
      <c r="G6" s="115">
        <v>8993961.9900000021</v>
      </c>
      <c r="H6" s="115">
        <f>+SUM(F6:G6)</f>
        <v>83746169.289999902</v>
      </c>
      <c r="I6" s="92">
        <v>3390.4303020682105</v>
      </c>
      <c r="J6" s="92">
        <v>3851.8038501070673</v>
      </c>
      <c r="K6" s="92">
        <v>3434.6130209572198</v>
      </c>
      <c r="L6" s="23"/>
    </row>
    <row r="7" spans="2:12" x14ac:dyDescent="0.2">
      <c r="B7" s="114" t="s">
        <v>200</v>
      </c>
      <c r="C7" s="115">
        <v>143031</v>
      </c>
      <c r="D7" s="115">
        <v>110944</v>
      </c>
      <c r="E7" s="115">
        <v>253975</v>
      </c>
      <c r="F7" s="115">
        <v>1135237299.9999981</v>
      </c>
      <c r="G7" s="115">
        <v>1065178264.2499995</v>
      </c>
      <c r="H7" s="115">
        <f t="shared" ref="H7:H12" si="0">+SUM(F7:G7)</f>
        <v>2200415564.2499976</v>
      </c>
      <c r="I7" s="92">
        <v>9184.0247552786841</v>
      </c>
      <c r="J7" s="92">
        <v>11113.31877106221</v>
      </c>
      <c r="K7" s="92">
        <v>10026.636490291938</v>
      </c>
    </row>
    <row r="8" spans="2:12" x14ac:dyDescent="0.2">
      <c r="B8" s="114" t="s">
        <v>201</v>
      </c>
      <c r="C8" s="115">
        <v>599581</v>
      </c>
      <c r="D8" s="115">
        <v>138767</v>
      </c>
      <c r="E8" s="115">
        <v>738348</v>
      </c>
      <c r="F8" s="115">
        <v>6974495332.5299931</v>
      </c>
      <c r="G8" s="115">
        <v>1759573192.3999996</v>
      </c>
      <c r="H8" s="115">
        <f t="shared" si="0"/>
        <v>8734068524.9299927</v>
      </c>
      <c r="I8" s="92">
        <v>12569.557181710365</v>
      </c>
      <c r="J8" s="92">
        <v>13622.36151678434</v>
      </c>
      <c r="K8" s="92">
        <v>12768.359342918538</v>
      </c>
    </row>
    <row r="9" spans="2:12" x14ac:dyDescent="0.2">
      <c r="B9" s="114" t="s">
        <v>202</v>
      </c>
      <c r="C9" s="115">
        <v>492253</v>
      </c>
      <c r="D9" s="115">
        <v>154196</v>
      </c>
      <c r="E9" s="115">
        <v>646449</v>
      </c>
      <c r="F9" s="115">
        <v>10004869810.140017</v>
      </c>
      <c r="G9" s="115">
        <v>3274607358.0499992</v>
      </c>
      <c r="H9" s="115">
        <f t="shared" si="0"/>
        <v>13279477168.190016</v>
      </c>
      <c r="I9" s="92">
        <v>20963.977969495532</v>
      </c>
      <c r="J9" s="92">
        <v>22658.820064282645</v>
      </c>
      <c r="K9" s="92">
        <v>21357.917083934481</v>
      </c>
    </row>
    <row r="10" spans="2:12" x14ac:dyDescent="0.2">
      <c r="B10" s="114" t="s">
        <v>206</v>
      </c>
      <c r="C10" s="115">
        <v>111915</v>
      </c>
      <c r="D10" s="115">
        <v>91323</v>
      </c>
      <c r="E10" s="115">
        <v>203238</v>
      </c>
      <c r="F10" s="115">
        <v>4317522049.0900106</v>
      </c>
      <c r="G10" s="115">
        <v>3575360062.2599993</v>
      </c>
      <c r="H10" s="115">
        <f t="shared" si="0"/>
        <v>7892882111.3500099</v>
      </c>
      <c r="I10" s="92">
        <v>39572.536745582292</v>
      </c>
      <c r="J10" s="92">
        <v>40706.804607204656</v>
      </c>
      <c r="K10" s="92">
        <v>40078.411825923198</v>
      </c>
    </row>
    <row r="11" spans="2:12" x14ac:dyDescent="0.2">
      <c r="B11" s="114" t="s">
        <v>207</v>
      </c>
      <c r="C11" s="115">
        <v>98125</v>
      </c>
      <c r="D11" s="115">
        <v>132188</v>
      </c>
      <c r="E11" s="115">
        <v>230313</v>
      </c>
      <c r="F11" s="115">
        <v>11479940942.130003</v>
      </c>
      <c r="G11" s="115">
        <v>9624171580.5599995</v>
      </c>
      <c r="H11" s="115">
        <f t="shared" si="0"/>
        <v>21104112522.690002</v>
      </c>
      <c r="I11" s="92">
        <v>118441.4850877483</v>
      </c>
      <c r="J11" s="92">
        <v>71171.014306124562</v>
      </c>
      <c r="K11" s="92">
        <v>90906.83444262571</v>
      </c>
    </row>
    <row r="12" spans="2:12" x14ac:dyDescent="0.2">
      <c r="B12" s="116" t="s">
        <v>177</v>
      </c>
      <c r="C12" s="117">
        <v>1472378</v>
      </c>
      <c r="D12" s="117">
        <v>630427</v>
      </c>
      <c r="E12" s="117">
        <v>2102805</v>
      </c>
      <c r="F12" s="117">
        <v>33986817641.190025</v>
      </c>
      <c r="G12" s="117">
        <v>19307884419.509995</v>
      </c>
      <c r="H12" s="117">
        <f t="shared" si="0"/>
        <v>53294702060.70002</v>
      </c>
      <c r="I12" s="118">
        <v>24560.498367675958</v>
      </c>
      <c r="J12" s="118">
        <v>32454.262243556346</v>
      </c>
      <c r="K12" s="118">
        <v>26933.8463540177</v>
      </c>
    </row>
    <row r="13" spans="2:12" x14ac:dyDescent="0.2"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30" spans="3:3" x14ac:dyDescent="0.2">
      <c r="C30" s="19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D8" sqref="D8:F8"/>
    </sheetView>
  </sheetViews>
  <sheetFormatPr defaultRowHeight="12.75" x14ac:dyDescent="0.2"/>
  <cols>
    <col min="1" max="1" width="9.140625" style="1"/>
    <col min="2" max="2" width="11.85546875" style="1" customWidth="1"/>
    <col min="3" max="4" width="6.42578125" style="1" bestFit="1" customWidth="1"/>
    <col min="5" max="5" width="7.85546875" style="1" bestFit="1" customWidth="1"/>
    <col min="6" max="6" width="9.5703125" style="1" customWidth="1"/>
    <col min="7" max="16384" width="9.140625" style="1"/>
  </cols>
  <sheetData>
    <row r="1" spans="2:6" ht="16.5" customHeight="1" x14ac:dyDescent="0.2">
      <c r="B1" s="146" t="s">
        <v>107</v>
      </c>
      <c r="C1" s="146"/>
      <c r="D1" s="146"/>
      <c r="E1" s="146"/>
      <c r="F1" s="146"/>
    </row>
    <row r="2" spans="2:6" ht="24" customHeight="1" x14ac:dyDescent="0.2">
      <c r="B2" s="193" t="s">
        <v>76</v>
      </c>
      <c r="C2" s="193"/>
      <c r="D2" s="193"/>
      <c r="E2" s="193"/>
      <c r="F2" s="193"/>
    </row>
    <row r="3" spans="2:6" x14ac:dyDescent="0.2">
      <c r="B3" s="162" t="s">
        <v>213</v>
      </c>
      <c r="C3" s="162"/>
      <c r="D3" s="162"/>
      <c r="E3" s="162"/>
      <c r="F3" s="162"/>
    </row>
    <row r="4" spans="2:6" ht="24.75" customHeight="1" x14ac:dyDescent="0.2">
      <c r="B4" s="174" t="s">
        <v>0</v>
      </c>
      <c r="C4" s="194" t="s">
        <v>113</v>
      </c>
      <c r="D4" s="194"/>
      <c r="E4" s="192" t="s">
        <v>114</v>
      </c>
      <c r="F4" s="192"/>
    </row>
    <row r="5" spans="2:6" x14ac:dyDescent="0.2">
      <c r="B5" s="174"/>
      <c r="C5" s="37">
        <v>2020</v>
      </c>
      <c r="D5" s="37">
        <v>2021</v>
      </c>
      <c r="E5" s="52" t="s">
        <v>93</v>
      </c>
      <c r="F5" s="52" t="s">
        <v>94</v>
      </c>
    </row>
    <row r="6" spans="2:6" x14ac:dyDescent="0.2">
      <c r="B6" s="44" t="s">
        <v>1</v>
      </c>
      <c r="C6" s="45">
        <v>91388</v>
      </c>
      <c r="D6" s="45">
        <v>90873</v>
      </c>
      <c r="E6" s="45">
        <f>+(D6-C6)</f>
        <v>-515</v>
      </c>
      <c r="F6" s="59">
        <f>+E6/C6</f>
        <v>-5.6353131702192851E-3</v>
      </c>
    </row>
    <row r="7" spans="2:6" x14ac:dyDescent="0.2">
      <c r="B7" s="44" t="s">
        <v>2</v>
      </c>
      <c r="C7" s="45">
        <v>91880</v>
      </c>
      <c r="D7" s="45">
        <v>91511</v>
      </c>
      <c r="E7" s="45">
        <f>+(D7-C7)</f>
        <v>-369</v>
      </c>
      <c r="F7" s="59">
        <f>+E7/C7</f>
        <v>-4.016107966913365E-3</v>
      </c>
    </row>
    <row r="8" spans="2:6" x14ac:dyDescent="0.2">
      <c r="B8" s="44" t="s">
        <v>3</v>
      </c>
      <c r="C8" s="45">
        <v>92233</v>
      </c>
      <c r="D8" s="45">
        <v>94486</v>
      </c>
      <c r="E8" s="45">
        <f>+(D8-C8)</f>
        <v>2253</v>
      </c>
      <c r="F8" s="59">
        <f>+E8/C8</f>
        <v>2.4427265729185865E-2</v>
      </c>
    </row>
    <row r="9" spans="2:6" x14ac:dyDescent="0.2">
      <c r="B9" s="44" t="s">
        <v>4</v>
      </c>
      <c r="C9" s="45">
        <v>69028</v>
      </c>
      <c r="D9" s="71"/>
      <c r="E9" s="71"/>
      <c r="F9" s="71"/>
    </row>
    <row r="10" spans="2:6" x14ac:dyDescent="0.2">
      <c r="B10" s="44" t="s">
        <v>5</v>
      </c>
      <c r="C10" s="45">
        <v>68985</v>
      </c>
      <c r="D10" s="71"/>
      <c r="E10" s="71"/>
      <c r="F10" s="71"/>
    </row>
    <row r="11" spans="2:6" x14ac:dyDescent="0.2">
      <c r="B11" s="44" t="s">
        <v>6</v>
      </c>
      <c r="C11" s="45">
        <v>79694</v>
      </c>
      <c r="D11" s="71"/>
      <c r="E11" s="71"/>
      <c r="F11" s="71"/>
    </row>
    <row r="12" spans="2:6" x14ac:dyDescent="0.2">
      <c r="B12" s="44" t="s">
        <v>7</v>
      </c>
      <c r="C12" s="45">
        <v>83459</v>
      </c>
      <c r="D12" s="71"/>
      <c r="E12" s="71"/>
      <c r="F12" s="71"/>
    </row>
    <row r="13" spans="2:6" x14ac:dyDescent="0.2">
      <c r="B13" s="44" t="s">
        <v>8</v>
      </c>
      <c r="C13" s="45">
        <v>84866</v>
      </c>
      <c r="D13" s="71"/>
      <c r="E13" s="71"/>
      <c r="F13" s="71"/>
    </row>
    <row r="14" spans="2:6" x14ac:dyDescent="0.2">
      <c r="B14" s="44" t="s">
        <v>9</v>
      </c>
      <c r="C14" s="45">
        <v>86422</v>
      </c>
      <c r="D14" s="71"/>
      <c r="E14" s="71"/>
      <c r="F14" s="71"/>
    </row>
    <row r="15" spans="2:6" x14ac:dyDescent="0.2">
      <c r="B15" s="44" t="s">
        <v>10</v>
      </c>
      <c r="C15" s="45">
        <v>88004</v>
      </c>
      <c r="D15" s="71"/>
      <c r="E15" s="71"/>
      <c r="F15" s="71"/>
    </row>
    <row r="16" spans="2:6" x14ac:dyDescent="0.2">
      <c r="B16" s="44" t="s">
        <v>11</v>
      </c>
      <c r="C16" s="45">
        <v>89202</v>
      </c>
      <c r="D16" s="71"/>
      <c r="E16" s="71"/>
      <c r="F16" s="71"/>
    </row>
    <row r="17" spans="2:6" x14ac:dyDescent="0.2">
      <c r="B17" s="44" t="s">
        <v>12</v>
      </c>
      <c r="C17" s="45">
        <v>89965</v>
      </c>
      <c r="D17" s="71"/>
      <c r="E17" s="71"/>
      <c r="F17" s="71"/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7"/>
  <sheetViews>
    <sheetView showGridLines="0" workbookViewId="0">
      <selection activeCell="B5" sqref="B5:D37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8.42578125" style="1" bestFit="1" customWidth="1"/>
    <col min="4" max="4" width="23.7109375" style="1" bestFit="1" customWidth="1"/>
    <col min="5" max="16384" width="9.140625" style="1"/>
  </cols>
  <sheetData>
    <row r="1" spans="2:4" x14ac:dyDescent="0.2">
      <c r="B1" s="173" t="s">
        <v>108</v>
      </c>
      <c r="C1" s="173"/>
      <c r="D1" s="173"/>
    </row>
    <row r="2" spans="2:4" x14ac:dyDescent="0.2">
      <c r="B2" s="173" t="s">
        <v>139</v>
      </c>
      <c r="C2" s="173"/>
      <c r="D2" s="173"/>
    </row>
    <row r="3" spans="2:4" x14ac:dyDescent="0.2">
      <c r="B3" s="183" t="s">
        <v>213</v>
      </c>
      <c r="C3" s="183"/>
      <c r="D3" s="183"/>
    </row>
    <row r="4" spans="2:4" x14ac:dyDescent="0.2">
      <c r="B4" s="37" t="s">
        <v>20</v>
      </c>
      <c r="C4" s="37" t="s">
        <v>115</v>
      </c>
      <c r="D4" s="52" t="s">
        <v>116</v>
      </c>
    </row>
    <row r="5" spans="2:4" x14ac:dyDescent="0.2">
      <c r="B5" s="72" t="s">
        <v>21</v>
      </c>
      <c r="C5" s="73">
        <v>33580</v>
      </c>
      <c r="D5" s="74">
        <v>0.35539656668712827</v>
      </c>
    </row>
    <row r="6" spans="2:4" x14ac:dyDescent="0.2">
      <c r="B6" s="72" t="s">
        <v>22</v>
      </c>
      <c r="C6" s="73">
        <v>15386</v>
      </c>
      <c r="D6" s="74">
        <v>0.16283893910208919</v>
      </c>
    </row>
    <row r="7" spans="2:4" x14ac:dyDescent="0.2">
      <c r="B7" s="72" t="s">
        <v>23</v>
      </c>
      <c r="C7" s="73">
        <v>14216</v>
      </c>
      <c r="D7" s="74">
        <v>0.15045615223419342</v>
      </c>
    </row>
    <row r="8" spans="2:4" x14ac:dyDescent="0.2">
      <c r="B8" s="72" t="s">
        <v>24</v>
      </c>
      <c r="C8" s="73">
        <v>3464</v>
      </c>
      <c r="D8" s="74">
        <v>3.6661515991787144E-2</v>
      </c>
    </row>
    <row r="9" spans="2:4" x14ac:dyDescent="0.2">
      <c r="B9" s="72" t="s">
        <v>27</v>
      </c>
      <c r="C9" s="73">
        <v>3403</v>
      </c>
      <c r="D9" s="74">
        <v>3.6015917702093433E-2</v>
      </c>
    </row>
    <row r="10" spans="2:4" x14ac:dyDescent="0.2">
      <c r="B10" s="72" t="s">
        <v>29</v>
      </c>
      <c r="C10" s="73">
        <v>3105</v>
      </c>
      <c r="D10" s="74">
        <v>3.2862011303261857E-2</v>
      </c>
    </row>
    <row r="11" spans="2:4" x14ac:dyDescent="0.2">
      <c r="B11" s="72" t="s">
        <v>25</v>
      </c>
      <c r="C11" s="73">
        <v>2509</v>
      </c>
      <c r="D11" s="74">
        <v>2.6554198505598713E-2</v>
      </c>
    </row>
    <row r="12" spans="2:4" x14ac:dyDescent="0.2">
      <c r="B12" s="72" t="s">
        <v>30</v>
      </c>
      <c r="C12" s="73">
        <v>2417</v>
      </c>
      <c r="D12" s="74">
        <v>2.558050928179836E-2</v>
      </c>
    </row>
    <row r="13" spans="2:4" x14ac:dyDescent="0.2">
      <c r="B13" s="72" t="s">
        <v>32</v>
      </c>
      <c r="C13" s="73">
        <v>1830</v>
      </c>
      <c r="D13" s="74">
        <v>1.9367948690811338E-2</v>
      </c>
    </row>
    <row r="14" spans="2:4" x14ac:dyDescent="0.2">
      <c r="B14" s="72" t="s">
        <v>26</v>
      </c>
      <c r="C14" s="73">
        <v>1804</v>
      </c>
      <c r="D14" s="74">
        <v>1.9092775649302542E-2</v>
      </c>
    </row>
    <row r="15" spans="2:4" x14ac:dyDescent="0.2">
      <c r="B15" s="72" t="s">
        <v>28</v>
      </c>
      <c r="C15" s="73">
        <v>1773</v>
      </c>
      <c r="D15" s="74">
        <v>1.8764684715195903E-2</v>
      </c>
    </row>
    <row r="16" spans="2:4" x14ac:dyDescent="0.2">
      <c r="B16" s="72" t="s">
        <v>33</v>
      </c>
      <c r="C16" s="73">
        <v>1381</v>
      </c>
      <c r="D16" s="74">
        <v>1.461592193552484E-2</v>
      </c>
    </row>
    <row r="17" spans="2:4" x14ac:dyDescent="0.2">
      <c r="B17" s="72" t="s">
        <v>31</v>
      </c>
      <c r="C17" s="73">
        <v>1250</v>
      </c>
      <c r="D17" s="74">
        <v>1.3229473149461296E-2</v>
      </c>
    </row>
    <row r="18" spans="2:4" x14ac:dyDescent="0.2">
      <c r="B18" s="72" t="s">
        <v>34</v>
      </c>
      <c r="C18" s="72">
        <v>993</v>
      </c>
      <c r="D18" s="74">
        <v>1.0509493469932053E-2</v>
      </c>
    </row>
    <row r="19" spans="2:4" x14ac:dyDescent="0.2">
      <c r="B19" s="72" t="s">
        <v>40</v>
      </c>
      <c r="C19" s="72">
        <v>858</v>
      </c>
      <c r="D19" s="74">
        <v>9.0807103697902337E-3</v>
      </c>
    </row>
    <row r="20" spans="2:4" x14ac:dyDescent="0.2">
      <c r="B20" s="72" t="s">
        <v>36</v>
      </c>
      <c r="C20" s="72">
        <v>821</v>
      </c>
      <c r="D20" s="74">
        <v>8.6891179645661783E-3</v>
      </c>
    </row>
    <row r="21" spans="2:4" x14ac:dyDescent="0.2">
      <c r="B21" s="72" t="s">
        <v>38</v>
      </c>
      <c r="C21" s="72">
        <v>732</v>
      </c>
      <c r="D21" s="74">
        <v>7.7471794763245352E-3</v>
      </c>
    </row>
    <row r="22" spans="2:4" x14ac:dyDescent="0.2">
      <c r="B22" s="72" t="s">
        <v>42</v>
      </c>
      <c r="C22" s="72">
        <v>676</v>
      </c>
      <c r="D22" s="74">
        <v>7.1544990792286687E-3</v>
      </c>
    </row>
    <row r="23" spans="2:4" x14ac:dyDescent="0.2">
      <c r="B23" s="72" t="s">
        <v>39</v>
      </c>
      <c r="C23" s="72">
        <v>612</v>
      </c>
      <c r="D23" s="74">
        <v>6.4771500539762506E-3</v>
      </c>
    </row>
    <row r="24" spans="2:4" x14ac:dyDescent="0.2">
      <c r="B24" s="72" t="s">
        <v>41</v>
      </c>
      <c r="C24" s="72">
        <v>541</v>
      </c>
      <c r="D24" s="74">
        <v>5.7257159790868491E-3</v>
      </c>
    </row>
    <row r="25" spans="2:4" x14ac:dyDescent="0.2">
      <c r="B25" s="72" t="s">
        <v>37</v>
      </c>
      <c r="C25" s="72">
        <v>538</v>
      </c>
      <c r="D25" s="74">
        <v>5.6939652435281417E-3</v>
      </c>
    </row>
    <row r="26" spans="2:4" x14ac:dyDescent="0.2">
      <c r="B26" s="72" t="s">
        <v>35</v>
      </c>
      <c r="C26" s="72">
        <v>516</v>
      </c>
      <c r="D26" s="74">
        <v>5.4611265160976231E-3</v>
      </c>
    </row>
    <row r="27" spans="2:4" x14ac:dyDescent="0.2">
      <c r="B27" s="72" t="s">
        <v>44</v>
      </c>
      <c r="C27" s="72">
        <v>368</v>
      </c>
      <c r="D27" s="74">
        <v>3.8947568952014057E-3</v>
      </c>
    </row>
    <row r="28" spans="2:4" x14ac:dyDescent="0.2">
      <c r="B28" s="72" t="s">
        <v>43</v>
      </c>
      <c r="C28" s="72">
        <v>366</v>
      </c>
      <c r="D28" s="74">
        <v>3.8735897381622676E-3</v>
      </c>
    </row>
    <row r="29" spans="2:4" x14ac:dyDescent="0.2">
      <c r="B29" s="72" t="s">
        <v>46</v>
      </c>
      <c r="C29" s="72">
        <v>326</v>
      </c>
      <c r="D29" s="74">
        <v>3.4502465973795058E-3</v>
      </c>
    </row>
    <row r="30" spans="2:4" x14ac:dyDescent="0.2">
      <c r="B30" s="72" t="s">
        <v>45</v>
      </c>
      <c r="C30" s="72">
        <v>255</v>
      </c>
      <c r="D30" s="74">
        <v>2.6988125224901042E-3</v>
      </c>
    </row>
    <row r="31" spans="2:4" x14ac:dyDescent="0.2">
      <c r="B31" s="72" t="s">
        <v>47</v>
      </c>
      <c r="C31" s="72">
        <v>251</v>
      </c>
      <c r="D31" s="74">
        <v>2.656478208411828E-3</v>
      </c>
    </row>
    <row r="32" spans="2:4" x14ac:dyDescent="0.2">
      <c r="B32" s="72" t="s">
        <v>50</v>
      </c>
      <c r="C32" s="72">
        <v>195</v>
      </c>
      <c r="D32" s="74">
        <v>2.0637978113159624E-3</v>
      </c>
    </row>
    <row r="33" spans="2:4" x14ac:dyDescent="0.2">
      <c r="B33" s="72" t="s">
        <v>49</v>
      </c>
      <c r="C33" s="72">
        <v>142</v>
      </c>
      <c r="D33" s="74">
        <v>1.5028681497788032E-3</v>
      </c>
    </row>
    <row r="34" spans="2:4" x14ac:dyDescent="0.2">
      <c r="B34" s="72" t="s">
        <v>52</v>
      </c>
      <c r="C34" s="72">
        <v>73</v>
      </c>
      <c r="D34" s="74">
        <v>7.7260123192853967E-4</v>
      </c>
    </row>
    <row r="35" spans="2:4" x14ac:dyDescent="0.2">
      <c r="B35" s="72" t="s">
        <v>48</v>
      </c>
      <c r="C35" s="72">
        <v>56</v>
      </c>
      <c r="D35" s="74">
        <v>5.9268039709586601E-4</v>
      </c>
    </row>
    <row r="36" spans="2:4" x14ac:dyDescent="0.2">
      <c r="B36" s="72" t="s">
        <v>51</v>
      </c>
      <c r="C36" s="75">
        <v>49</v>
      </c>
      <c r="D36" s="74">
        <v>5.185953474588828E-4</v>
      </c>
    </row>
    <row r="37" spans="2:4" x14ac:dyDescent="0.2">
      <c r="B37" s="48" t="s">
        <v>177</v>
      </c>
      <c r="C37" s="49">
        <v>94486</v>
      </c>
      <c r="D37" s="76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B6" sqref="B6:J6"/>
    </sheetView>
  </sheetViews>
  <sheetFormatPr defaultRowHeight="12.75" x14ac:dyDescent="0.2"/>
  <cols>
    <col min="1" max="1" width="9.140625" style="1"/>
    <col min="2" max="2" width="7" style="1" bestFit="1" customWidth="1"/>
    <col min="3" max="3" width="10.7109375" style="1" customWidth="1"/>
    <col min="4" max="4" width="11.5703125" style="1" customWidth="1"/>
    <col min="5" max="5" width="12" style="1" customWidth="1"/>
    <col min="6" max="7" width="8.5703125" style="1" customWidth="1"/>
    <col min="8" max="8" width="13.85546875" style="1" customWidth="1"/>
    <col min="9" max="9" width="8" style="1" bestFit="1" customWidth="1"/>
    <col min="10" max="10" width="10" style="1" customWidth="1"/>
    <col min="11" max="11" width="10.42578125" style="1" customWidth="1"/>
    <col min="12" max="12" width="7.5703125" style="1" bestFit="1" customWidth="1"/>
    <col min="13" max="16384" width="9.140625" style="1"/>
  </cols>
  <sheetData>
    <row r="1" spans="2:12" x14ac:dyDescent="0.2">
      <c r="B1" s="173" t="s">
        <v>141</v>
      </c>
      <c r="C1" s="173"/>
      <c r="D1" s="173"/>
      <c r="E1" s="173"/>
      <c r="F1" s="173"/>
      <c r="G1" s="173"/>
      <c r="H1" s="173"/>
      <c r="I1" s="173"/>
      <c r="J1" s="173"/>
      <c r="K1" s="3"/>
      <c r="L1" s="3"/>
    </row>
    <row r="2" spans="2:12" x14ac:dyDescent="0.2">
      <c r="B2" s="173" t="s">
        <v>140</v>
      </c>
      <c r="C2" s="173"/>
      <c r="D2" s="173"/>
      <c r="E2" s="173"/>
      <c r="F2" s="173"/>
      <c r="G2" s="173"/>
      <c r="H2" s="173"/>
      <c r="I2" s="173"/>
      <c r="J2" s="173"/>
      <c r="K2" s="3"/>
      <c r="L2" s="3"/>
    </row>
    <row r="3" spans="2:12" x14ac:dyDescent="0.2">
      <c r="B3" s="181" t="s">
        <v>213</v>
      </c>
      <c r="C3" s="181"/>
      <c r="D3" s="181"/>
      <c r="E3" s="181"/>
      <c r="F3" s="181"/>
      <c r="G3" s="181"/>
      <c r="H3" s="181"/>
      <c r="I3" s="181"/>
      <c r="J3" s="181"/>
      <c r="K3" s="11"/>
      <c r="L3" s="11"/>
    </row>
    <row r="4" spans="2:12" x14ac:dyDescent="0.2">
      <c r="B4" s="175" t="s">
        <v>165</v>
      </c>
      <c r="C4" s="176"/>
      <c r="D4" s="176"/>
      <c r="E4" s="176"/>
      <c r="F4" s="177"/>
      <c r="G4" s="192" t="s">
        <v>166</v>
      </c>
      <c r="H4" s="192"/>
      <c r="I4" s="192"/>
      <c r="J4" s="192"/>
      <c r="K4" s="12"/>
    </row>
    <row r="5" spans="2:12" x14ac:dyDescent="0.2">
      <c r="B5" s="37" t="s">
        <v>156</v>
      </c>
      <c r="C5" s="37" t="s">
        <v>159</v>
      </c>
      <c r="D5" s="37" t="s">
        <v>157</v>
      </c>
      <c r="E5" s="37" t="s">
        <v>106</v>
      </c>
      <c r="F5" s="37" t="s">
        <v>53</v>
      </c>
      <c r="G5" s="52" t="s">
        <v>156</v>
      </c>
      <c r="H5" s="79" t="s">
        <v>159</v>
      </c>
      <c r="I5" s="79" t="s">
        <v>157</v>
      </c>
      <c r="J5" s="79" t="s">
        <v>106</v>
      </c>
    </row>
    <row r="6" spans="2:12" x14ac:dyDescent="0.2">
      <c r="B6" s="40">
        <v>75275</v>
      </c>
      <c r="C6" s="40">
        <v>15010</v>
      </c>
      <c r="D6" s="40">
        <v>2703</v>
      </c>
      <c r="E6" s="40">
        <v>1498</v>
      </c>
      <c r="F6" s="40">
        <v>94486</v>
      </c>
      <c r="G6" s="47">
        <v>0.79667887306055929</v>
      </c>
      <c r="H6" s="47">
        <v>0.15885951357873124</v>
      </c>
      <c r="I6" s="47">
        <v>2.8607412738395108E-2</v>
      </c>
      <c r="J6" s="47">
        <v>1.5854200622314418E-2</v>
      </c>
    </row>
    <row r="7" spans="2:12" x14ac:dyDescent="0.2">
      <c r="C7" s="9"/>
      <c r="D7" s="9"/>
    </row>
    <row r="8" spans="2:12" x14ac:dyDescent="0.2">
      <c r="C8" s="25"/>
    </row>
    <row r="9" spans="2:12" x14ac:dyDescent="0.2">
      <c r="C9" s="9"/>
      <c r="D9" s="9"/>
      <c r="E9" s="9"/>
      <c r="F9" s="9"/>
    </row>
  </sheetData>
  <mergeCells count="5">
    <mergeCell ref="G4:J4"/>
    <mergeCell ref="B4:F4"/>
    <mergeCell ref="B1:J1"/>
    <mergeCell ref="B2:J2"/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D13" sqref="D13"/>
    </sheetView>
  </sheetViews>
  <sheetFormatPr defaultRowHeight="12.75" x14ac:dyDescent="0.2"/>
  <cols>
    <col min="1" max="1" width="9.140625" style="1"/>
    <col min="2" max="2" width="41" style="1" bestFit="1" customWidth="1"/>
    <col min="3" max="3" width="23.42578125" style="1" customWidth="1"/>
    <col min="4" max="4" width="26.28515625" style="1" customWidth="1"/>
    <col min="5" max="16384" width="9.140625" style="1"/>
  </cols>
  <sheetData>
    <row r="1" spans="2:4" x14ac:dyDescent="0.2">
      <c r="B1" s="173" t="s">
        <v>142</v>
      </c>
      <c r="C1" s="173"/>
      <c r="D1" s="173"/>
    </row>
    <row r="2" spans="2:4" x14ac:dyDescent="0.2">
      <c r="B2" s="173" t="s">
        <v>198</v>
      </c>
      <c r="C2" s="173"/>
      <c r="D2" s="173"/>
    </row>
    <row r="3" spans="2:4" x14ac:dyDescent="0.2">
      <c r="B3" s="182" t="s">
        <v>213</v>
      </c>
      <c r="C3" s="182"/>
      <c r="D3" s="182"/>
    </row>
    <row r="4" spans="2:4" x14ac:dyDescent="0.2">
      <c r="B4" s="53" t="s">
        <v>86</v>
      </c>
      <c r="C4" s="53" t="s">
        <v>113</v>
      </c>
      <c r="D4" s="77" t="s">
        <v>116</v>
      </c>
    </row>
    <row r="5" spans="2:4" x14ac:dyDescent="0.2">
      <c r="B5" s="54" t="s">
        <v>55</v>
      </c>
      <c r="C5" s="55">
        <v>78849</v>
      </c>
      <c r="D5" s="78">
        <v>0.83450458268949901</v>
      </c>
    </row>
    <row r="6" spans="2:4" x14ac:dyDescent="0.2">
      <c r="B6" s="58" t="s">
        <v>56</v>
      </c>
      <c r="C6" s="45">
        <v>567</v>
      </c>
      <c r="D6" s="47">
        <v>6.0008890205956438E-3</v>
      </c>
    </row>
    <row r="7" spans="2:4" x14ac:dyDescent="0.2">
      <c r="B7" s="58" t="s">
        <v>57</v>
      </c>
      <c r="C7" s="45">
        <v>5254</v>
      </c>
      <c r="D7" s="47">
        <v>5.5606121541815719E-2</v>
      </c>
    </row>
    <row r="8" spans="2:4" x14ac:dyDescent="0.2">
      <c r="B8" s="58" t="s">
        <v>58</v>
      </c>
      <c r="C8" s="45">
        <v>32093</v>
      </c>
      <c r="D8" s="47">
        <v>0.33965878542852912</v>
      </c>
    </row>
    <row r="9" spans="2:4" x14ac:dyDescent="0.2">
      <c r="B9" s="58" t="s">
        <v>59</v>
      </c>
      <c r="C9" s="45">
        <v>997</v>
      </c>
      <c r="D9" s="47">
        <v>1.055182778401033E-2</v>
      </c>
    </row>
    <row r="10" spans="2:4" x14ac:dyDescent="0.2">
      <c r="B10" s="58" t="s">
        <v>60</v>
      </c>
      <c r="C10" s="45">
        <v>619</v>
      </c>
      <c r="D10" s="47">
        <v>6.5512351036132333E-3</v>
      </c>
    </row>
    <row r="11" spans="2:4" x14ac:dyDescent="0.2">
      <c r="B11" s="58" t="s">
        <v>61</v>
      </c>
      <c r="C11" s="45">
        <v>5679</v>
      </c>
      <c r="D11" s="47">
        <v>6.0104142412632559E-2</v>
      </c>
    </row>
    <row r="12" spans="2:4" x14ac:dyDescent="0.2">
      <c r="B12" s="58" t="s">
        <v>62</v>
      </c>
      <c r="C12" s="45">
        <v>3132</v>
      </c>
      <c r="D12" s="47">
        <v>3.3147767923290224E-2</v>
      </c>
    </row>
    <row r="13" spans="2:4" x14ac:dyDescent="0.2">
      <c r="B13" s="58" t="s">
        <v>63</v>
      </c>
      <c r="C13" s="45">
        <v>20635</v>
      </c>
      <c r="D13" s="47">
        <v>0.21839214275130708</v>
      </c>
    </row>
    <row r="14" spans="2:4" x14ac:dyDescent="0.2">
      <c r="B14" s="58" t="s">
        <v>64</v>
      </c>
      <c r="C14" s="44">
        <v>1877</v>
      </c>
      <c r="D14" s="47">
        <v>1.9865376881231082E-2</v>
      </c>
    </row>
    <row r="15" spans="2:4" x14ac:dyDescent="0.2">
      <c r="B15" s="58" t="s">
        <v>65</v>
      </c>
      <c r="C15" s="44">
        <v>4223</v>
      </c>
      <c r="D15" s="47">
        <v>4.469445208814004E-2</v>
      </c>
    </row>
    <row r="16" spans="2:4" x14ac:dyDescent="0.2">
      <c r="B16" s="58" t="s">
        <v>66</v>
      </c>
      <c r="C16" s="44">
        <v>3773</v>
      </c>
      <c r="D16" s="47">
        <v>3.9931841754333973E-2</v>
      </c>
    </row>
    <row r="17" spans="2:4" x14ac:dyDescent="0.2">
      <c r="B17" s="54" t="s">
        <v>67</v>
      </c>
      <c r="C17" s="55">
        <v>12733</v>
      </c>
      <c r="D17" s="78">
        <v>0.13476070528967254</v>
      </c>
    </row>
    <row r="18" spans="2:4" x14ac:dyDescent="0.2">
      <c r="B18" s="58" t="s">
        <v>68</v>
      </c>
      <c r="C18" s="45">
        <v>6257</v>
      </c>
      <c r="D18" s="47">
        <v>6.6221450796943457E-2</v>
      </c>
    </row>
    <row r="19" spans="2:4" x14ac:dyDescent="0.2">
      <c r="B19" s="58" t="s">
        <v>69</v>
      </c>
      <c r="C19" s="45">
        <v>96</v>
      </c>
      <c r="D19" s="47">
        <v>1.0160235378786275E-3</v>
      </c>
    </row>
    <row r="20" spans="2:4" x14ac:dyDescent="0.2">
      <c r="B20" s="58" t="s">
        <v>70</v>
      </c>
      <c r="C20" s="44">
        <v>6380</v>
      </c>
      <c r="D20" s="47">
        <v>6.7523230954850452E-2</v>
      </c>
    </row>
    <row r="21" spans="2:4" x14ac:dyDescent="0.2">
      <c r="B21" s="54" t="s">
        <v>71</v>
      </c>
      <c r="C21" s="55">
        <v>2458</v>
      </c>
      <c r="D21" s="78">
        <v>2.6014436001100691E-2</v>
      </c>
    </row>
    <row r="22" spans="2:4" x14ac:dyDescent="0.2">
      <c r="B22" s="58" t="s">
        <v>72</v>
      </c>
      <c r="C22" s="45">
        <v>153</v>
      </c>
      <c r="D22" s="47">
        <v>1.6192875134940627E-3</v>
      </c>
    </row>
    <row r="23" spans="2:4" x14ac:dyDescent="0.2">
      <c r="B23" s="58" t="s">
        <v>73</v>
      </c>
      <c r="C23" s="44">
        <v>1107</v>
      </c>
      <c r="D23" s="47">
        <v>1.1716021421162924E-2</v>
      </c>
    </row>
    <row r="24" spans="2:4" x14ac:dyDescent="0.2">
      <c r="B24" s="58" t="s">
        <v>74</v>
      </c>
      <c r="C24" s="44">
        <v>627</v>
      </c>
      <c r="D24" s="47">
        <v>6.6359037317697857E-3</v>
      </c>
    </row>
    <row r="25" spans="2:4" x14ac:dyDescent="0.2">
      <c r="B25" s="58" t="s">
        <v>75</v>
      </c>
      <c r="C25" s="44">
        <v>571</v>
      </c>
      <c r="D25" s="47">
        <v>6.04322333467392E-3</v>
      </c>
    </row>
    <row r="26" spans="2:4" x14ac:dyDescent="0.2">
      <c r="B26" s="54" t="s">
        <v>176</v>
      </c>
      <c r="C26" s="54">
        <v>446</v>
      </c>
      <c r="D26" s="78">
        <v>4.7202760197277904E-3</v>
      </c>
    </row>
    <row r="27" spans="2:4" x14ac:dyDescent="0.2">
      <c r="B27" s="48" t="s">
        <v>53</v>
      </c>
      <c r="C27" s="49">
        <v>94486</v>
      </c>
      <c r="D27" s="76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F6"/>
  <sheetViews>
    <sheetView showGridLines="0" workbookViewId="0">
      <selection activeCell="C6" sqref="C6:F6"/>
    </sheetView>
  </sheetViews>
  <sheetFormatPr defaultRowHeight="12.75" x14ac:dyDescent="0.2"/>
  <cols>
    <col min="1" max="1" width="9.140625" style="1"/>
    <col min="2" max="2" width="7.140625" style="1" bestFit="1" customWidth="1"/>
    <col min="3" max="3" width="14.28515625" style="1" customWidth="1"/>
    <col min="4" max="4" width="10.7109375" style="1" customWidth="1"/>
    <col min="5" max="5" width="13.5703125" style="1" customWidth="1"/>
    <col min="6" max="6" width="13.7109375" style="1" customWidth="1"/>
    <col min="7" max="16384" width="9.140625" style="1"/>
  </cols>
  <sheetData>
    <row r="1" spans="2:6" x14ac:dyDescent="0.2">
      <c r="B1" s="173" t="s">
        <v>143</v>
      </c>
      <c r="C1" s="173"/>
      <c r="D1" s="173"/>
      <c r="E1" s="173"/>
      <c r="F1" s="173"/>
    </row>
    <row r="2" spans="2:6" x14ac:dyDescent="0.2">
      <c r="B2" s="173" t="s">
        <v>212</v>
      </c>
      <c r="C2" s="173"/>
      <c r="D2" s="173"/>
      <c r="E2" s="173"/>
      <c r="F2" s="173"/>
    </row>
    <row r="3" spans="2:6" x14ac:dyDescent="0.2">
      <c r="B3" s="181" t="s">
        <v>213</v>
      </c>
      <c r="C3" s="181"/>
      <c r="D3" s="181"/>
      <c r="E3" s="181"/>
      <c r="F3" s="181"/>
    </row>
    <row r="4" spans="2:6" ht="15" customHeight="1" x14ac:dyDescent="0.2">
      <c r="B4" s="195" t="s">
        <v>0</v>
      </c>
      <c r="C4" s="197" t="s">
        <v>113</v>
      </c>
      <c r="D4" s="198"/>
      <c r="E4" s="197" t="s">
        <v>116</v>
      </c>
      <c r="F4" s="198"/>
    </row>
    <row r="5" spans="2:6" x14ac:dyDescent="0.2">
      <c r="B5" s="196"/>
      <c r="C5" s="32" t="s">
        <v>208</v>
      </c>
      <c r="D5" s="32" t="s">
        <v>209</v>
      </c>
      <c r="E5" s="35" t="s">
        <v>208</v>
      </c>
      <c r="F5" s="35" t="s">
        <v>209</v>
      </c>
    </row>
    <row r="6" spans="2:6" x14ac:dyDescent="0.2">
      <c r="B6" s="33" t="s">
        <v>3</v>
      </c>
      <c r="C6" s="34">
        <v>93819</v>
      </c>
      <c r="D6" s="34">
        <v>667</v>
      </c>
      <c r="E6" s="36">
        <v>0.99294075312744745</v>
      </c>
      <c r="F6" s="36">
        <v>7.0592468725525475E-3</v>
      </c>
    </row>
  </sheetData>
  <mergeCells count="6">
    <mergeCell ref="B1:F1"/>
    <mergeCell ref="B4:B5"/>
    <mergeCell ref="C4:D4"/>
    <mergeCell ref="E4:F4"/>
    <mergeCell ref="B2:F2"/>
    <mergeCell ref="B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F17"/>
  <sheetViews>
    <sheetView showGridLines="0" workbookViewId="0">
      <selection activeCell="D8" sqref="D8"/>
    </sheetView>
  </sheetViews>
  <sheetFormatPr defaultRowHeight="12.75" x14ac:dyDescent="0.2"/>
  <cols>
    <col min="1" max="1" width="9.140625" style="1"/>
    <col min="2" max="2" width="11.42578125" style="1" bestFit="1" customWidth="1"/>
    <col min="3" max="3" width="16.85546875" style="1" bestFit="1" customWidth="1"/>
    <col min="4" max="4" width="16" style="1" bestFit="1" customWidth="1"/>
    <col min="5" max="5" width="14.5703125" style="1" bestFit="1" customWidth="1"/>
    <col min="6" max="6" width="10.5703125" style="1" bestFit="1" customWidth="1"/>
    <col min="7" max="16384" width="9.140625" style="1"/>
  </cols>
  <sheetData>
    <row r="1" spans="2:6" x14ac:dyDescent="0.2">
      <c r="B1" s="173" t="s">
        <v>144</v>
      </c>
      <c r="C1" s="173"/>
      <c r="D1" s="173"/>
      <c r="E1" s="173"/>
      <c r="F1" s="173"/>
    </row>
    <row r="2" spans="2:6" x14ac:dyDescent="0.2">
      <c r="B2" s="173" t="s">
        <v>146</v>
      </c>
      <c r="C2" s="173"/>
      <c r="D2" s="173"/>
      <c r="E2" s="173"/>
      <c r="F2" s="173"/>
    </row>
    <row r="3" spans="2:6" x14ac:dyDescent="0.2">
      <c r="B3" s="181" t="s">
        <v>109</v>
      </c>
      <c r="C3" s="181"/>
      <c r="D3" s="181"/>
      <c r="E3" s="181"/>
      <c r="F3" s="181"/>
    </row>
    <row r="4" spans="2:6" ht="30" customHeight="1" x14ac:dyDescent="0.2">
      <c r="B4" s="174" t="s">
        <v>0</v>
      </c>
      <c r="C4" s="174" t="s">
        <v>117</v>
      </c>
      <c r="D4" s="174"/>
      <c r="E4" s="199" t="s">
        <v>114</v>
      </c>
      <c r="F4" s="199"/>
    </row>
    <row r="5" spans="2:6" x14ac:dyDescent="0.2">
      <c r="B5" s="174"/>
      <c r="C5" s="37">
        <v>2020</v>
      </c>
      <c r="D5" s="37">
        <v>2021</v>
      </c>
      <c r="E5" s="39" t="s">
        <v>93</v>
      </c>
      <c r="F5" s="39" t="s">
        <v>118</v>
      </c>
    </row>
    <row r="6" spans="2:6" x14ac:dyDescent="0.2">
      <c r="B6" s="44" t="s">
        <v>1</v>
      </c>
      <c r="C6" s="46">
        <v>10888419013.67</v>
      </c>
      <c r="D6" s="80">
        <v>9982948042.8999996</v>
      </c>
      <c r="E6" s="46">
        <v>-905470970.79999995</v>
      </c>
      <c r="F6" s="47">
        <v>-8.3199999999999996E-2</v>
      </c>
    </row>
    <row r="7" spans="2:6" x14ac:dyDescent="0.2">
      <c r="B7" s="44" t="s">
        <v>2</v>
      </c>
      <c r="C7" s="46">
        <v>10742492838.35</v>
      </c>
      <c r="D7" s="80">
        <v>10564911659.820021</v>
      </c>
      <c r="E7" s="46">
        <f>+(D7-C7)</f>
        <v>-177581178.52997971</v>
      </c>
      <c r="F7" s="47">
        <f>+E7/C7</f>
        <v>-1.6530723473794317E-2</v>
      </c>
    </row>
    <row r="8" spans="2:6" x14ac:dyDescent="0.2">
      <c r="B8" s="44" t="s">
        <v>3</v>
      </c>
      <c r="C8" s="46">
        <v>11610593657.950001</v>
      </c>
      <c r="D8" s="80">
        <v>11626053032.30003</v>
      </c>
      <c r="E8" s="46">
        <f>+(D8-C8)</f>
        <v>15459374.350028992</v>
      </c>
      <c r="F8" s="47">
        <f>+E8/C8</f>
        <v>1.3314887081112908E-3</v>
      </c>
    </row>
    <row r="9" spans="2:6" x14ac:dyDescent="0.2">
      <c r="B9" s="44" t="s">
        <v>4</v>
      </c>
      <c r="C9" s="46">
        <v>9466650813.3299999</v>
      </c>
      <c r="D9" s="44"/>
      <c r="E9" s="44"/>
      <c r="F9" s="44"/>
    </row>
    <row r="10" spans="2:6" x14ac:dyDescent="0.2">
      <c r="B10" s="44" t="s">
        <v>5</v>
      </c>
      <c r="C10" s="46">
        <v>9481077854.7399998</v>
      </c>
      <c r="D10" s="44"/>
      <c r="E10" s="44"/>
      <c r="F10" s="44"/>
    </row>
    <row r="11" spans="2:6" x14ac:dyDescent="0.2">
      <c r="B11" s="44" t="s">
        <v>6</v>
      </c>
      <c r="C11" s="46">
        <v>9030173087.9500008</v>
      </c>
      <c r="D11" s="44"/>
      <c r="E11" s="44"/>
      <c r="F11" s="44"/>
    </row>
    <row r="12" spans="2:6" x14ac:dyDescent="0.2">
      <c r="B12" s="44" t="s">
        <v>7</v>
      </c>
      <c r="C12" s="46">
        <v>9765625764.6399994</v>
      </c>
      <c r="D12" s="44"/>
      <c r="E12" s="44"/>
      <c r="F12" s="44"/>
    </row>
    <row r="13" spans="2:6" x14ac:dyDescent="0.2">
      <c r="B13" s="44" t="s">
        <v>8</v>
      </c>
      <c r="C13" s="46">
        <v>9738203991.7999992</v>
      </c>
      <c r="D13" s="44"/>
      <c r="E13" s="44"/>
      <c r="F13" s="44"/>
    </row>
    <row r="14" spans="2:6" x14ac:dyDescent="0.2">
      <c r="B14" s="44" t="s">
        <v>9</v>
      </c>
      <c r="C14" s="46">
        <v>9957451903.0200005</v>
      </c>
      <c r="D14" s="44"/>
      <c r="E14" s="44"/>
      <c r="F14" s="44"/>
    </row>
    <row r="15" spans="2:6" x14ac:dyDescent="0.2">
      <c r="B15" s="44" t="s">
        <v>10</v>
      </c>
      <c r="C15" s="46">
        <v>10144090976.74</v>
      </c>
      <c r="D15" s="44"/>
      <c r="E15" s="44"/>
      <c r="F15" s="44"/>
    </row>
    <row r="16" spans="2:6" x14ac:dyDescent="0.2">
      <c r="B16" s="44" t="s">
        <v>11</v>
      </c>
      <c r="C16" s="46">
        <v>10084156039.780001</v>
      </c>
      <c r="D16" s="44"/>
      <c r="E16" s="44"/>
      <c r="F16" s="44"/>
    </row>
    <row r="17" spans="2:6" x14ac:dyDescent="0.2">
      <c r="B17" s="44" t="s">
        <v>12</v>
      </c>
      <c r="C17" s="46">
        <v>10489054623.540001</v>
      </c>
      <c r="D17" s="44"/>
      <c r="E17" s="44"/>
      <c r="F17" s="44"/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8"/>
  <sheetViews>
    <sheetView showGridLines="0" workbookViewId="0">
      <selection activeCell="B5" sqref="B5:E18"/>
    </sheetView>
  </sheetViews>
  <sheetFormatPr defaultRowHeight="12.75" x14ac:dyDescent="0.2"/>
  <cols>
    <col min="1" max="1" width="9.140625" style="1"/>
    <col min="2" max="2" width="37.28515625" style="1" bestFit="1" customWidth="1"/>
    <col min="3" max="3" width="15.7109375" style="1" customWidth="1"/>
    <col min="4" max="4" width="17.42578125" style="1" bestFit="1" customWidth="1"/>
    <col min="5" max="5" width="10.42578125" style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173" t="s">
        <v>145</v>
      </c>
      <c r="C1" s="173"/>
      <c r="D1" s="173"/>
      <c r="E1" s="173"/>
      <c r="F1" s="3"/>
    </row>
    <row r="2" spans="2:9" x14ac:dyDescent="0.2">
      <c r="B2" s="173" t="s">
        <v>147</v>
      </c>
      <c r="C2" s="173"/>
      <c r="D2" s="173"/>
      <c r="E2" s="173"/>
      <c r="F2" s="3"/>
    </row>
    <row r="3" spans="2:9" x14ac:dyDescent="0.2">
      <c r="B3" s="181" t="s">
        <v>213</v>
      </c>
      <c r="C3" s="181"/>
      <c r="D3" s="181"/>
      <c r="E3" s="181"/>
      <c r="F3" s="11"/>
    </row>
    <row r="4" spans="2:9" ht="30" customHeight="1" x14ac:dyDescent="0.2">
      <c r="B4" s="37" t="s">
        <v>122</v>
      </c>
      <c r="C4" s="38" t="s">
        <v>119</v>
      </c>
      <c r="D4" s="37" t="s">
        <v>120</v>
      </c>
      <c r="E4" s="38" t="s">
        <v>121</v>
      </c>
      <c r="F4" s="12"/>
    </row>
    <row r="5" spans="2:9" x14ac:dyDescent="0.2">
      <c r="B5" s="44" t="s">
        <v>210</v>
      </c>
      <c r="C5" s="81">
        <v>6081338775.8000107</v>
      </c>
      <c r="D5" s="82">
        <v>35879</v>
      </c>
      <c r="E5" s="82">
        <v>27444</v>
      </c>
    </row>
    <row r="6" spans="2:9" x14ac:dyDescent="0.2">
      <c r="B6" s="44" t="s">
        <v>123</v>
      </c>
      <c r="C6" s="81">
        <v>3155438539.4600034</v>
      </c>
      <c r="D6" s="82">
        <v>34988</v>
      </c>
      <c r="E6" s="82">
        <v>28362</v>
      </c>
    </row>
    <row r="7" spans="2:9" x14ac:dyDescent="0.2">
      <c r="B7" s="44" t="s">
        <v>124</v>
      </c>
      <c r="C7" s="41">
        <v>1694749491.7699978</v>
      </c>
      <c r="D7" s="40">
        <v>21400</v>
      </c>
      <c r="E7" s="40">
        <v>17284</v>
      </c>
    </row>
    <row r="8" spans="2:9" x14ac:dyDescent="0.2">
      <c r="B8" s="44" t="s">
        <v>125</v>
      </c>
      <c r="C8" s="41">
        <v>231992540.86000001</v>
      </c>
      <c r="D8" s="40">
        <v>1242</v>
      </c>
      <c r="E8" s="40">
        <v>992</v>
      </c>
      <c r="F8" s="26"/>
      <c r="G8" s="24"/>
      <c r="H8" s="25"/>
      <c r="I8" s="25"/>
    </row>
    <row r="9" spans="2:9" x14ac:dyDescent="0.2">
      <c r="B9" s="44" t="s">
        <v>127</v>
      </c>
      <c r="C9" s="41">
        <v>144848444.68000001</v>
      </c>
      <c r="D9" s="40">
        <v>87</v>
      </c>
      <c r="E9" s="83">
        <v>65</v>
      </c>
      <c r="F9" s="26"/>
      <c r="G9" s="24"/>
      <c r="H9" s="25"/>
      <c r="I9" s="25"/>
    </row>
    <row r="10" spans="2:9" x14ac:dyDescent="0.2">
      <c r="B10" s="44" t="s">
        <v>126</v>
      </c>
      <c r="C10" s="41">
        <v>133553189.43000013</v>
      </c>
      <c r="D10" s="40">
        <v>3021</v>
      </c>
      <c r="E10" s="40">
        <v>2573</v>
      </c>
      <c r="F10" s="26"/>
      <c r="G10" s="24"/>
      <c r="H10" s="25"/>
      <c r="I10" s="25"/>
    </row>
    <row r="11" spans="2:9" x14ac:dyDescent="0.2">
      <c r="B11" s="44" t="s">
        <v>129</v>
      </c>
      <c r="C11" s="41">
        <v>38734813.270000003</v>
      </c>
      <c r="D11" s="83">
        <v>357</v>
      </c>
      <c r="E11" s="83">
        <v>316</v>
      </c>
      <c r="F11" s="26"/>
      <c r="G11" s="24"/>
      <c r="H11" s="25"/>
      <c r="I11" s="25"/>
    </row>
    <row r="12" spans="2:9" x14ac:dyDescent="0.2">
      <c r="B12" s="44" t="s">
        <v>137</v>
      </c>
      <c r="C12" s="41">
        <v>35426245.840000011</v>
      </c>
      <c r="D12" s="83">
        <v>301</v>
      </c>
      <c r="E12" s="83">
        <v>252</v>
      </c>
      <c r="F12" s="26"/>
      <c r="G12" s="24"/>
      <c r="H12" s="25"/>
      <c r="I12" s="25"/>
    </row>
    <row r="13" spans="2:9" x14ac:dyDescent="0.2">
      <c r="B13" s="44" t="s">
        <v>128</v>
      </c>
      <c r="C13" s="41">
        <v>33450642.340000011</v>
      </c>
      <c r="D13" s="83">
        <v>341</v>
      </c>
      <c r="E13" s="83">
        <v>281</v>
      </c>
      <c r="F13" s="26"/>
      <c r="G13" s="24"/>
      <c r="H13" s="25"/>
      <c r="I13" s="25"/>
    </row>
    <row r="14" spans="2:9" x14ac:dyDescent="0.2">
      <c r="B14" s="44" t="s">
        <v>130</v>
      </c>
      <c r="C14" s="41">
        <v>22558238.899999999</v>
      </c>
      <c r="D14" s="83">
        <v>464</v>
      </c>
      <c r="E14" s="83">
        <v>363</v>
      </c>
      <c r="F14" s="26"/>
      <c r="G14" s="24"/>
      <c r="H14" s="25"/>
      <c r="I14" s="25"/>
    </row>
    <row r="15" spans="2:9" x14ac:dyDescent="0.2">
      <c r="B15" s="44" t="s">
        <v>132</v>
      </c>
      <c r="C15" s="41">
        <v>18822964.530000005</v>
      </c>
      <c r="D15" s="83">
        <v>298</v>
      </c>
      <c r="E15" s="83">
        <v>217</v>
      </c>
      <c r="F15" s="26"/>
      <c r="G15" s="24"/>
      <c r="H15" s="25"/>
      <c r="I15" s="25"/>
    </row>
    <row r="16" spans="2:9" x14ac:dyDescent="0.2">
      <c r="B16" s="44" t="s">
        <v>131</v>
      </c>
      <c r="C16" s="41">
        <v>17597709.619999994</v>
      </c>
      <c r="D16" s="83">
        <v>191</v>
      </c>
      <c r="E16" s="83">
        <v>166</v>
      </c>
      <c r="F16" s="26"/>
      <c r="G16" s="24"/>
      <c r="H16" s="25"/>
      <c r="I16" s="25"/>
    </row>
    <row r="17" spans="2:9" x14ac:dyDescent="0.2">
      <c r="B17" s="44" t="s">
        <v>133</v>
      </c>
      <c r="C17" s="41">
        <v>17541435.799999997</v>
      </c>
      <c r="D17" s="83">
        <v>563</v>
      </c>
      <c r="E17" s="83">
        <v>475</v>
      </c>
      <c r="F17" s="26"/>
      <c r="G17" s="24"/>
      <c r="H17" s="25"/>
      <c r="I17" s="25"/>
    </row>
    <row r="18" spans="2:9" x14ac:dyDescent="0.2">
      <c r="B18" s="48" t="s">
        <v>53</v>
      </c>
      <c r="C18" s="43">
        <v>11626053032.300013</v>
      </c>
      <c r="D18" s="42">
        <v>99132</v>
      </c>
      <c r="E18" s="42">
        <v>78790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5" sqref="B5:E27"/>
    </sheetView>
  </sheetViews>
  <sheetFormatPr defaultRowHeight="12.75" x14ac:dyDescent="0.2"/>
  <cols>
    <col min="1" max="1" width="9.140625" style="1"/>
    <col min="2" max="2" width="37.140625" style="1" bestFit="1" customWidth="1"/>
    <col min="3" max="3" width="20.140625" style="1" bestFit="1" customWidth="1"/>
    <col min="4" max="4" width="17.42578125" style="1" bestFit="1" customWidth="1"/>
    <col min="5" max="5" width="15.85546875" style="1" bestFit="1" customWidth="1"/>
    <col min="6" max="16384" width="9.140625" style="1"/>
  </cols>
  <sheetData>
    <row r="1" spans="2:5" x14ac:dyDescent="0.2">
      <c r="B1" s="173" t="s">
        <v>178</v>
      </c>
      <c r="C1" s="173"/>
      <c r="D1" s="173"/>
      <c r="E1" s="173"/>
    </row>
    <row r="2" spans="2:5" x14ac:dyDescent="0.2">
      <c r="B2" s="173" t="s">
        <v>148</v>
      </c>
      <c r="C2" s="173"/>
      <c r="D2" s="173"/>
      <c r="E2" s="173"/>
    </row>
    <row r="3" spans="2:5" x14ac:dyDescent="0.2">
      <c r="B3" s="181" t="s">
        <v>213</v>
      </c>
      <c r="C3" s="181"/>
      <c r="D3" s="181"/>
      <c r="E3" s="181"/>
    </row>
    <row r="4" spans="2:5" ht="30" customHeight="1" x14ac:dyDescent="0.2">
      <c r="B4" s="37" t="s">
        <v>86</v>
      </c>
      <c r="C4" s="37" t="s">
        <v>119</v>
      </c>
      <c r="D4" s="37" t="s">
        <v>120</v>
      </c>
      <c r="E4" s="37" t="s">
        <v>121</v>
      </c>
    </row>
    <row r="5" spans="2:5" x14ac:dyDescent="0.2">
      <c r="B5" s="54" t="s">
        <v>55</v>
      </c>
      <c r="C5" s="56">
        <v>9689618653.9699974</v>
      </c>
      <c r="D5" s="55">
        <v>83402</v>
      </c>
      <c r="E5" s="55">
        <v>66312</v>
      </c>
    </row>
    <row r="6" spans="2:5" x14ac:dyDescent="0.2">
      <c r="B6" s="58" t="s">
        <v>56</v>
      </c>
      <c r="C6" s="46">
        <v>4083977557.8300009</v>
      </c>
      <c r="D6" s="45">
        <v>1420</v>
      </c>
      <c r="E6" s="45">
        <v>594</v>
      </c>
    </row>
    <row r="7" spans="2:5" x14ac:dyDescent="0.2">
      <c r="B7" s="58" t="s">
        <v>57</v>
      </c>
      <c r="C7" s="46">
        <v>166399304.87000006</v>
      </c>
      <c r="D7" s="45">
        <v>5598</v>
      </c>
      <c r="E7" s="45">
        <v>4672</v>
      </c>
    </row>
    <row r="8" spans="2:5" x14ac:dyDescent="0.2">
      <c r="B8" s="58" t="s">
        <v>58</v>
      </c>
      <c r="C8" s="46">
        <v>1565350990.8299992</v>
      </c>
      <c r="D8" s="45">
        <v>32265</v>
      </c>
      <c r="E8" s="45">
        <v>26614</v>
      </c>
    </row>
    <row r="9" spans="2:5" x14ac:dyDescent="0.2">
      <c r="B9" s="58" t="s">
        <v>59</v>
      </c>
      <c r="C9" s="46">
        <v>316175990.97999996</v>
      </c>
      <c r="D9" s="45">
        <v>1089</v>
      </c>
      <c r="E9" s="45">
        <v>857</v>
      </c>
    </row>
    <row r="10" spans="2:5" x14ac:dyDescent="0.2">
      <c r="B10" s="58" t="s">
        <v>60</v>
      </c>
      <c r="C10" s="46">
        <v>150966970.19999996</v>
      </c>
      <c r="D10" s="45">
        <v>588</v>
      </c>
      <c r="E10" s="45">
        <v>494</v>
      </c>
    </row>
    <row r="11" spans="2:5" x14ac:dyDescent="0.2">
      <c r="B11" s="58" t="s">
        <v>61</v>
      </c>
      <c r="C11" s="46">
        <v>313055548.91999948</v>
      </c>
      <c r="D11" s="45">
        <v>6454</v>
      </c>
      <c r="E11" s="45">
        <v>4756</v>
      </c>
    </row>
    <row r="12" spans="2:5" x14ac:dyDescent="0.2">
      <c r="B12" s="58" t="s">
        <v>62</v>
      </c>
      <c r="C12" s="46">
        <v>903221219.40999985</v>
      </c>
      <c r="D12" s="45">
        <v>3437</v>
      </c>
      <c r="E12" s="45">
        <v>2749</v>
      </c>
    </row>
    <row r="13" spans="2:5" x14ac:dyDescent="0.2">
      <c r="B13" s="58" t="s">
        <v>63</v>
      </c>
      <c r="C13" s="46">
        <v>1298607501.0600007</v>
      </c>
      <c r="D13" s="45">
        <v>21906</v>
      </c>
      <c r="E13" s="45">
        <v>16924</v>
      </c>
    </row>
    <row r="14" spans="2:5" x14ac:dyDescent="0.2">
      <c r="B14" s="58" t="s">
        <v>64</v>
      </c>
      <c r="C14" s="46">
        <v>298247175.68999994</v>
      </c>
      <c r="D14" s="45">
        <v>2168</v>
      </c>
      <c r="E14" s="45">
        <v>1659</v>
      </c>
    </row>
    <row r="15" spans="2:5" x14ac:dyDescent="0.2">
      <c r="B15" s="58" t="s">
        <v>65</v>
      </c>
      <c r="C15" s="46">
        <v>325969886.03999996</v>
      </c>
      <c r="D15" s="45">
        <v>4830</v>
      </c>
      <c r="E15" s="45">
        <v>3979</v>
      </c>
    </row>
    <row r="16" spans="2:5" x14ac:dyDescent="0.2">
      <c r="B16" s="58" t="s">
        <v>66</v>
      </c>
      <c r="C16" s="46">
        <v>267646508.14000016</v>
      </c>
      <c r="D16" s="45">
        <v>3647</v>
      </c>
      <c r="E16" s="45">
        <v>3014</v>
      </c>
    </row>
    <row r="17" spans="2:5" x14ac:dyDescent="0.2">
      <c r="B17" s="54" t="s">
        <v>67</v>
      </c>
      <c r="C17" s="56">
        <v>1749555668.690001</v>
      </c>
      <c r="D17" s="55">
        <v>12725</v>
      </c>
      <c r="E17" s="55">
        <v>10160</v>
      </c>
    </row>
    <row r="18" spans="2:5" x14ac:dyDescent="0.2">
      <c r="B18" s="58" t="s">
        <v>68</v>
      </c>
      <c r="C18" s="46">
        <v>280446635.21999991</v>
      </c>
      <c r="D18" s="45">
        <v>6336</v>
      </c>
      <c r="E18" s="45">
        <v>4920</v>
      </c>
    </row>
    <row r="19" spans="2:5" x14ac:dyDescent="0.2">
      <c r="B19" s="58" t="s">
        <v>69</v>
      </c>
      <c r="C19" s="46">
        <v>75025164.240000024</v>
      </c>
      <c r="D19" s="45">
        <v>86</v>
      </c>
      <c r="E19" s="45">
        <v>71</v>
      </c>
    </row>
    <row r="20" spans="2:5" x14ac:dyDescent="0.2">
      <c r="B20" s="58" t="s">
        <v>70</v>
      </c>
      <c r="C20" s="46">
        <v>1394083869.230001</v>
      </c>
      <c r="D20" s="45">
        <v>6303</v>
      </c>
      <c r="E20" s="45">
        <v>5169</v>
      </c>
    </row>
    <row r="21" spans="2:5" x14ac:dyDescent="0.2">
      <c r="B21" s="54" t="s">
        <v>71</v>
      </c>
      <c r="C21" s="56">
        <v>182729130.75999996</v>
      </c>
      <c r="D21" s="55">
        <v>2663</v>
      </c>
      <c r="E21" s="55">
        <v>2059</v>
      </c>
    </row>
    <row r="22" spans="2:5" x14ac:dyDescent="0.2">
      <c r="B22" s="58" t="s">
        <v>72</v>
      </c>
      <c r="C22" s="46">
        <v>11871954.969999999</v>
      </c>
      <c r="D22" s="45">
        <v>140</v>
      </c>
      <c r="E22" s="45">
        <v>116</v>
      </c>
    </row>
    <row r="23" spans="2:5" x14ac:dyDescent="0.2">
      <c r="B23" s="58" t="s">
        <v>73</v>
      </c>
      <c r="C23" s="46">
        <v>86545860.789999992</v>
      </c>
      <c r="D23" s="45">
        <v>1192</v>
      </c>
      <c r="E23" s="45">
        <v>917</v>
      </c>
    </row>
    <row r="24" spans="2:5" x14ac:dyDescent="0.2">
      <c r="B24" s="58" t="s">
        <v>74</v>
      </c>
      <c r="C24" s="46">
        <v>59319331.239999987</v>
      </c>
      <c r="D24" s="45">
        <v>711</v>
      </c>
      <c r="E24" s="45">
        <v>559</v>
      </c>
    </row>
    <row r="25" spans="2:5" x14ac:dyDescent="0.2">
      <c r="B25" s="58" t="s">
        <v>75</v>
      </c>
      <c r="C25" s="46">
        <v>24991983.759999994</v>
      </c>
      <c r="D25" s="45">
        <v>620</v>
      </c>
      <c r="E25" s="45">
        <v>467</v>
      </c>
    </row>
    <row r="26" spans="2:5" x14ac:dyDescent="0.2">
      <c r="B26" s="54" t="s">
        <v>176</v>
      </c>
      <c r="C26" s="56">
        <v>4149578.8800000008</v>
      </c>
      <c r="D26" s="55">
        <v>342</v>
      </c>
      <c r="E26" s="55">
        <v>259</v>
      </c>
    </row>
    <row r="27" spans="2:5" x14ac:dyDescent="0.2">
      <c r="B27" s="60" t="s">
        <v>177</v>
      </c>
      <c r="C27" s="50">
        <v>11626053032.299997</v>
      </c>
      <c r="D27" s="49">
        <v>99132</v>
      </c>
      <c r="E27" s="49">
        <v>78790</v>
      </c>
    </row>
    <row r="28" spans="2:5" x14ac:dyDescent="0.2">
      <c r="C28" s="24"/>
      <c r="E28" s="25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O17"/>
  <sheetViews>
    <sheetView showGridLines="0" workbookViewId="0">
      <selection activeCell="L8" sqref="L8"/>
    </sheetView>
  </sheetViews>
  <sheetFormatPr defaultRowHeight="12.75" x14ac:dyDescent="0.2"/>
  <cols>
    <col min="1" max="1" width="9.140625" style="1"/>
    <col min="2" max="2" width="9.7109375" style="1" bestFit="1" customWidth="1"/>
    <col min="3" max="3" width="11.140625" style="1" customWidth="1"/>
    <col min="4" max="4" width="10.5703125" style="1" bestFit="1" customWidth="1"/>
    <col min="5" max="6" width="10" style="1" bestFit="1" customWidth="1"/>
    <col min="7" max="7" width="11" style="1" customWidth="1"/>
    <col min="8" max="8" width="9.85546875" style="7" customWidth="1"/>
    <col min="9" max="10" width="16" style="1" bestFit="1" customWidth="1"/>
    <col min="11" max="11" width="9" style="1" bestFit="1" customWidth="1"/>
    <col min="12" max="12" width="9" style="7" bestFit="1" customWidth="1"/>
    <col min="13" max="13" width="16" style="1" bestFit="1" customWidth="1"/>
    <col min="14" max="14" width="18.140625" style="1" bestFit="1" customWidth="1"/>
    <col min="15" max="16384" width="9.140625" style="1"/>
  </cols>
  <sheetData>
    <row r="1" spans="2:14" x14ac:dyDescent="0.2">
      <c r="B1" s="146" t="s">
        <v>77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2"/>
      <c r="N1" s="2"/>
    </row>
    <row r="2" spans="2:14" x14ac:dyDescent="0.2">
      <c r="B2" s="146" t="s">
        <v>88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2"/>
      <c r="N2" s="2"/>
    </row>
    <row r="3" spans="2:14" x14ac:dyDescent="0.2">
      <c r="B3" s="147" t="s">
        <v>109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5"/>
      <c r="N3" s="15"/>
    </row>
    <row r="4" spans="2:14" ht="25.5" customHeight="1" x14ac:dyDescent="0.2">
      <c r="B4" s="151" t="s">
        <v>0</v>
      </c>
      <c r="C4" s="150" t="s">
        <v>13</v>
      </c>
      <c r="D4" s="150"/>
      <c r="E4" s="150" t="s">
        <v>192</v>
      </c>
      <c r="F4" s="150"/>
      <c r="G4" s="148" t="s">
        <v>96</v>
      </c>
      <c r="H4" s="149"/>
      <c r="I4" s="150" t="s">
        <v>89</v>
      </c>
      <c r="J4" s="150"/>
      <c r="K4" s="148" t="s">
        <v>95</v>
      </c>
      <c r="L4" s="149"/>
      <c r="M4" s="12"/>
      <c r="N4" s="12"/>
    </row>
    <row r="5" spans="2:14" x14ac:dyDescent="0.2">
      <c r="B5" s="151"/>
      <c r="C5" s="122">
        <v>2020</v>
      </c>
      <c r="D5" s="122">
        <v>2021</v>
      </c>
      <c r="E5" s="122">
        <v>2020</v>
      </c>
      <c r="F5" s="122">
        <v>2021</v>
      </c>
      <c r="G5" s="100" t="s">
        <v>93</v>
      </c>
      <c r="H5" s="100" t="s">
        <v>94</v>
      </c>
      <c r="I5" s="101">
        <v>2020</v>
      </c>
      <c r="J5" s="101">
        <v>2021</v>
      </c>
      <c r="K5" s="100">
        <v>2020</v>
      </c>
      <c r="L5" s="100">
        <v>2021</v>
      </c>
    </row>
    <row r="6" spans="2:14" ht="15" x14ac:dyDescent="0.25">
      <c r="B6" s="123" t="s">
        <v>1</v>
      </c>
      <c r="C6" s="124">
        <v>2115235</v>
      </c>
      <c r="D6" s="124">
        <v>1936276</v>
      </c>
      <c r="E6" s="124">
        <v>2243733</v>
      </c>
      <c r="F6" s="124">
        <v>2052854</v>
      </c>
      <c r="G6" s="125">
        <f>+D6-C6</f>
        <v>-178959</v>
      </c>
      <c r="H6" s="103">
        <f>+G6/C6</f>
        <v>-8.4604783865622493E-2</v>
      </c>
      <c r="I6" s="126">
        <v>53114813733.860107</v>
      </c>
      <c r="J6" s="126">
        <v>51140609169.57</v>
      </c>
      <c r="K6" s="126">
        <f t="shared" ref="K6:L8" si="0">+I6/C6</f>
        <v>25110.597041870104</v>
      </c>
      <c r="L6" s="126">
        <f t="shared" si="0"/>
        <v>26411.838585805948</v>
      </c>
      <c r="M6"/>
      <c r="N6" s="121"/>
    </row>
    <row r="7" spans="2:14" x14ac:dyDescent="0.2">
      <c r="B7" s="123" t="s">
        <v>2</v>
      </c>
      <c r="C7" s="124">
        <v>2122037</v>
      </c>
      <c r="D7" s="124">
        <v>1961696</v>
      </c>
      <c r="E7" s="124">
        <v>2250408</v>
      </c>
      <c r="F7" s="124">
        <v>2079513</v>
      </c>
      <c r="G7" s="125">
        <f>+D7-C7</f>
        <v>-160341</v>
      </c>
      <c r="H7" s="103">
        <f>+G7/C7</f>
        <v>-7.5559945467491854E-2</v>
      </c>
      <c r="I7" s="126">
        <v>53478434358.260101</v>
      </c>
      <c r="J7" s="126">
        <v>51788230049.890488</v>
      </c>
      <c r="K7" s="126">
        <f t="shared" si="0"/>
        <v>25201.461783305429</v>
      </c>
      <c r="L7" s="126">
        <f t="shared" si="0"/>
        <v>26399.722510465683</v>
      </c>
      <c r="N7" s="121"/>
    </row>
    <row r="8" spans="2:14" x14ac:dyDescent="0.2">
      <c r="B8" s="123" t="s">
        <v>3</v>
      </c>
      <c r="C8" s="124">
        <v>2107890</v>
      </c>
      <c r="D8" s="124">
        <v>1978726</v>
      </c>
      <c r="E8" s="124">
        <v>2232919</v>
      </c>
      <c r="F8" s="124">
        <v>2102805</v>
      </c>
      <c r="G8" s="125">
        <f>+D8-C8</f>
        <v>-129164</v>
      </c>
      <c r="H8" s="103">
        <f>+G8/C8</f>
        <v>-6.1276442319096347E-2</v>
      </c>
      <c r="I8" s="126">
        <v>53471721743.160133</v>
      </c>
      <c r="J8" s="126">
        <v>53294702060.700165</v>
      </c>
      <c r="K8" s="126">
        <f t="shared" si="0"/>
        <v>25367.415635142315</v>
      </c>
      <c r="L8" s="126">
        <f t="shared" si="0"/>
        <v>26933.846354017769</v>
      </c>
      <c r="N8" s="121"/>
    </row>
    <row r="9" spans="2:14" x14ac:dyDescent="0.2">
      <c r="B9" s="123" t="s">
        <v>4</v>
      </c>
      <c r="C9" s="124">
        <v>1605660</v>
      </c>
      <c r="D9" s="124"/>
      <c r="E9" s="124">
        <v>1707926</v>
      </c>
      <c r="F9" s="124"/>
      <c r="G9" s="125"/>
      <c r="H9" s="127"/>
      <c r="I9" s="126">
        <v>42554180459.130112</v>
      </c>
      <c r="J9" s="126"/>
      <c r="K9" s="126"/>
      <c r="L9" s="126"/>
    </row>
    <row r="10" spans="2:14" x14ac:dyDescent="0.2">
      <c r="B10" s="123" t="s">
        <v>5</v>
      </c>
      <c r="C10" s="124">
        <v>1593310</v>
      </c>
      <c r="D10" s="124"/>
      <c r="E10" s="124">
        <v>1691950</v>
      </c>
      <c r="F10" s="124"/>
      <c r="G10" s="125"/>
      <c r="H10" s="127"/>
      <c r="I10" s="126">
        <v>41957616306.160172</v>
      </c>
      <c r="J10" s="126"/>
      <c r="K10" s="126"/>
      <c r="L10" s="126"/>
    </row>
    <row r="11" spans="2:14" x14ac:dyDescent="0.2">
      <c r="B11" s="123" t="s">
        <v>6</v>
      </c>
      <c r="C11" s="124">
        <v>1791418</v>
      </c>
      <c r="D11" s="124"/>
      <c r="E11" s="124">
        <v>1900942</v>
      </c>
      <c r="F11" s="124"/>
      <c r="G11" s="125"/>
      <c r="H11" s="127"/>
      <c r="I11" s="126">
        <v>45502103164.100174</v>
      </c>
      <c r="J11" s="126"/>
      <c r="K11" s="126"/>
      <c r="L11" s="126"/>
    </row>
    <row r="12" spans="2:14" x14ac:dyDescent="0.2">
      <c r="B12" s="123" t="s">
        <v>7</v>
      </c>
      <c r="C12" s="124">
        <v>1859091</v>
      </c>
      <c r="D12" s="124"/>
      <c r="E12" s="124">
        <v>1979026</v>
      </c>
      <c r="F12" s="124"/>
      <c r="G12" s="125"/>
      <c r="H12" s="127"/>
      <c r="I12" s="126">
        <v>47393870377.949867</v>
      </c>
      <c r="J12" s="126"/>
      <c r="K12" s="126"/>
      <c r="L12" s="126"/>
    </row>
    <row r="13" spans="2:14" x14ac:dyDescent="0.2">
      <c r="B13" s="123" t="s">
        <v>8</v>
      </c>
      <c r="C13" s="124">
        <v>1846934</v>
      </c>
      <c r="D13" s="124"/>
      <c r="E13" s="124">
        <v>1954641</v>
      </c>
      <c r="F13" s="124"/>
      <c r="G13" s="125"/>
      <c r="H13" s="127"/>
      <c r="I13" s="126">
        <v>47645078074.640068</v>
      </c>
      <c r="J13" s="126"/>
      <c r="K13" s="126"/>
      <c r="L13" s="126"/>
    </row>
    <row r="14" spans="2:14" x14ac:dyDescent="0.2">
      <c r="B14" s="123" t="s">
        <v>9</v>
      </c>
      <c r="C14" s="124">
        <v>1871985</v>
      </c>
      <c r="D14" s="124"/>
      <c r="E14" s="124">
        <v>1984648</v>
      </c>
      <c r="F14" s="124"/>
      <c r="G14" s="125"/>
      <c r="H14" s="127"/>
      <c r="I14" s="126">
        <v>47791226998.320061</v>
      </c>
      <c r="J14" s="126"/>
      <c r="K14" s="126"/>
      <c r="L14" s="126"/>
    </row>
    <row r="15" spans="2:14" x14ac:dyDescent="0.2">
      <c r="B15" s="123" t="s">
        <v>10</v>
      </c>
      <c r="C15" s="124">
        <v>1888992</v>
      </c>
      <c r="D15" s="124"/>
      <c r="E15" s="124">
        <v>2003726</v>
      </c>
      <c r="F15" s="124"/>
      <c r="G15" s="125"/>
      <c r="H15" s="127"/>
      <c r="I15" s="126">
        <v>48635382754.879944</v>
      </c>
      <c r="J15" s="126"/>
      <c r="K15" s="126"/>
      <c r="L15" s="126"/>
    </row>
    <row r="16" spans="2:14" x14ac:dyDescent="0.2">
      <c r="B16" s="123" t="s">
        <v>11</v>
      </c>
      <c r="C16" s="124">
        <v>1917278</v>
      </c>
      <c r="D16" s="124"/>
      <c r="E16" s="124">
        <v>2032356</v>
      </c>
      <c r="F16" s="124"/>
      <c r="G16" s="125"/>
      <c r="H16" s="127"/>
      <c r="I16" s="126">
        <v>49287442193.020142</v>
      </c>
      <c r="J16" s="126"/>
      <c r="K16" s="126"/>
      <c r="L16" s="126"/>
    </row>
    <row r="17" spans="2:15" x14ac:dyDescent="0.2">
      <c r="B17" s="123" t="s">
        <v>12</v>
      </c>
      <c r="C17" s="124">
        <v>1919779</v>
      </c>
      <c r="D17" s="124"/>
      <c r="E17" s="124">
        <v>2034503</v>
      </c>
      <c r="F17" s="124"/>
      <c r="G17" s="125"/>
      <c r="H17" s="127"/>
      <c r="I17" s="126">
        <v>50587444137.21003</v>
      </c>
      <c r="J17" s="126"/>
      <c r="K17" s="126"/>
      <c r="L17" s="126"/>
      <c r="O17" s="9"/>
    </row>
  </sheetData>
  <mergeCells count="9">
    <mergeCell ref="B1:L1"/>
    <mergeCell ref="B2:L2"/>
    <mergeCell ref="B3:L3"/>
    <mergeCell ref="G4:H4"/>
    <mergeCell ref="K4:L4"/>
    <mergeCell ref="I4:J4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19"/>
  <sheetViews>
    <sheetView showGridLines="0" workbookViewId="0">
      <selection activeCell="B5" sqref="B5:G18"/>
    </sheetView>
  </sheetViews>
  <sheetFormatPr defaultRowHeight="12.75" x14ac:dyDescent="0.2"/>
  <cols>
    <col min="1" max="1" width="9.140625" style="1"/>
    <col min="2" max="2" width="41" style="1" bestFit="1" customWidth="1"/>
    <col min="3" max="4" width="13.85546875" style="1" bestFit="1" customWidth="1"/>
    <col min="5" max="5" width="14.5703125" style="1" bestFit="1" customWidth="1"/>
    <col min="6" max="6" width="10.28515625" style="1" bestFit="1" customWidth="1"/>
    <col min="7" max="7" width="20.14062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7" x14ac:dyDescent="0.2">
      <c r="B1" s="173" t="s">
        <v>179</v>
      </c>
      <c r="C1" s="173"/>
      <c r="D1" s="173"/>
      <c r="E1" s="173"/>
      <c r="F1" s="173"/>
      <c r="G1" s="173"/>
    </row>
    <row r="2" spans="2:7" x14ac:dyDescent="0.2">
      <c r="B2" s="173" t="s">
        <v>149</v>
      </c>
      <c r="C2" s="173"/>
      <c r="D2" s="173"/>
      <c r="E2" s="173"/>
      <c r="F2" s="173"/>
      <c r="G2" s="173"/>
    </row>
    <row r="3" spans="2:7" x14ac:dyDescent="0.2">
      <c r="B3" s="181" t="s">
        <v>213</v>
      </c>
      <c r="C3" s="181"/>
      <c r="D3" s="181"/>
      <c r="E3" s="181"/>
      <c r="F3" s="181"/>
      <c r="G3" s="181"/>
    </row>
    <row r="4" spans="2:7" x14ac:dyDescent="0.2">
      <c r="B4" s="37" t="s">
        <v>122</v>
      </c>
      <c r="C4" s="37" t="s">
        <v>151</v>
      </c>
      <c r="D4" s="37" t="s">
        <v>152</v>
      </c>
      <c r="E4" s="37" t="s">
        <v>170</v>
      </c>
      <c r="F4" s="37" t="s">
        <v>195</v>
      </c>
      <c r="G4" s="37" t="s">
        <v>119</v>
      </c>
    </row>
    <row r="5" spans="2:7" x14ac:dyDescent="0.2">
      <c r="B5" s="44" t="s">
        <v>210</v>
      </c>
      <c r="C5" s="81">
        <v>1601993607.4999995</v>
      </c>
      <c r="D5" s="81">
        <v>4066740488.0300016</v>
      </c>
      <c r="E5" s="81">
        <v>408408364.61000055</v>
      </c>
      <c r="F5" s="81">
        <v>4196315.6599999983</v>
      </c>
      <c r="G5" s="81">
        <v>6081338775.8000107</v>
      </c>
    </row>
    <row r="6" spans="2:7" x14ac:dyDescent="0.2">
      <c r="B6" s="44" t="s">
        <v>123</v>
      </c>
      <c r="C6" s="81">
        <v>864309676.65999854</v>
      </c>
      <c r="D6" s="81">
        <v>2220012485.0999956</v>
      </c>
      <c r="E6" s="81">
        <v>67774601.189999923</v>
      </c>
      <c r="F6" s="81">
        <v>3341776.5100000012</v>
      </c>
      <c r="G6" s="81">
        <v>3155438539.4600034</v>
      </c>
    </row>
    <row r="7" spans="2:7" x14ac:dyDescent="0.2">
      <c r="B7" s="44" t="s">
        <v>124</v>
      </c>
      <c r="C7" s="81">
        <v>464924622.68999994</v>
      </c>
      <c r="D7" s="81">
        <v>1193108914.8100009</v>
      </c>
      <c r="E7" s="81">
        <v>34899286.29999993</v>
      </c>
      <c r="F7" s="81">
        <v>1816667.9699999986</v>
      </c>
      <c r="G7" s="81">
        <v>1694749491.7699978</v>
      </c>
    </row>
    <row r="8" spans="2:7" x14ac:dyDescent="0.2">
      <c r="B8" s="44" t="s">
        <v>125</v>
      </c>
      <c r="C8" s="81">
        <v>64678857.269999966</v>
      </c>
      <c r="D8" s="81">
        <v>162861538.11000013</v>
      </c>
      <c r="E8" s="81">
        <v>4279314.8000000063</v>
      </c>
      <c r="F8" s="81">
        <v>172830.68000000005</v>
      </c>
      <c r="G8" s="81">
        <v>231992540.86000001</v>
      </c>
    </row>
    <row r="9" spans="2:7" x14ac:dyDescent="0.2">
      <c r="B9" s="44" t="s">
        <v>127</v>
      </c>
      <c r="C9" s="81">
        <v>40090622.230000004</v>
      </c>
      <c r="D9" s="81">
        <v>101373892.12000003</v>
      </c>
      <c r="E9" s="81">
        <v>3380330.0100000007</v>
      </c>
      <c r="F9" s="81">
        <v>3600.32</v>
      </c>
      <c r="G9" s="81">
        <v>144848444.68000001</v>
      </c>
    </row>
    <row r="10" spans="2:7" x14ac:dyDescent="0.2">
      <c r="B10" s="44" t="s">
        <v>126</v>
      </c>
      <c r="C10" s="81">
        <v>36439369.670000061</v>
      </c>
      <c r="D10" s="81">
        <v>93883099.819999889</v>
      </c>
      <c r="E10" s="81">
        <v>3042169.6700000083</v>
      </c>
      <c r="F10" s="81">
        <v>188550.27000000016</v>
      </c>
      <c r="G10" s="81">
        <v>133553189.43000013</v>
      </c>
    </row>
    <row r="11" spans="2:7" x14ac:dyDescent="0.2">
      <c r="B11" s="44" t="s">
        <v>129</v>
      </c>
      <c r="C11" s="81">
        <v>10658991.469999993</v>
      </c>
      <c r="D11" s="81">
        <v>27272240.670000006</v>
      </c>
      <c r="E11" s="81">
        <v>771963.98999999953</v>
      </c>
      <c r="F11" s="81">
        <v>31617.140000000003</v>
      </c>
      <c r="G11" s="81">
        <v>38734813.270000003</v>
      </c>
    </row>
    <row r="12" spans="2:7" x14ac:dyDescent="0.2">
      <c r="B12" s="44" t="s">
        <v>137</v>
      </c>
      <c r="C12" s="81">
        <v>9660618.7699999996</v>
      </c>
      <c r="D12" s="81">
        <v>24852779.09</v>
      </c>
      <c r="E12" s="81">
        <v>896424.50999999954</v>
      </c>
      <c r="F12" s="81">
        <v>16423.469999999998</v>
      </c>
      <c r="G12" s="81">
        <v>35426245.840000011</v>
      </c>
    </row>
    <row r="13" spans="2:7" x14ac:dyDescent="0.2">
      <c r="B13" s="44" t="s">
        <v>128</v>
      </c>
      <c r="C13" s="81">
        <v>9260638.959999999</v>
      </c>
      <c r="D13" s="81">
        <v>23679221.220000017</v>
      </c>
      <c r="E13" s="81">
        <v>470523.4299999997</v>
      </c>
      <c r="F13" s="81">
        <v>40258.729999999989</v>
      </c>
      <c r="G13" s="81">
        <v>33450642.340000011</v>
      </c>
    </row>
    <row r="14" spans="2:7" x14ac:dyDescent="0.2">
      <c r="B14" s="44" t="s">
        <v>130</v>
      </c>
      <c r="C14" s="81">
        <v>6170882.5299999984</v>
      </c>
      <c r="D14" s="81">
        <v>15879383.300000006</v>
      </c>
      <c r="E14" s="81">
        <v>478993.68999999983</v>
      </c>
      <c r="F14" s="81">
        <v>28979.380000000019</v>
      </c>
      <c r="G14" s="81">
        <v>22558238.899999999</v>
      </c>
    </row>
    <row r="15" spans="2:7" x14ac:dyDescent="0.2">
      <c r="B15" s="44" t="s">
        <v>132</v>
      </c>
      <c r="C15" s="81">
        <v>5200692.78</v>
      </c>
      <c r="D15" s="81">
        <v>13322780.150000006</v>
      </c>
      <c r="E15" s="81">
        <v>258943.02999999994</v>
      </c>
      <c r="F15" s="81">
        <v>40548.57</v>
      </c>
      <c r="G15" s="81">
        <v>18822964.530000005</v>
      </c>
    </row>
    <row r="16" spans="2:7" x14ac:dyDescent="0.2">
      <c r="B16" s="44" t="s">
        <v>131</v>
      </c>
      <c r="C16" s="81">
        <v>4837938.6000000006</v>
      </c>
      <c r="D16" s="81">
        <v>12382561.939999999</v>
      </c>
      <c r="E16" s="81">
        <v>351361.24999999988</v>
      </c>
      <c r="F16" s="81">
        <v>25847.830000000009</v>
      </c>
      <c r="G16" s="81">
        <v>17597709.619999994</v>
      </c>
    </row>
    <row r="17" spans="2:7" x14ac:dyDescent="0.2">
      <c r="B17" s="44" t="s">
        <v>133</v>
      </c>
      <c r="C17" s="81">
        <v>4692061.7700000005</v>
      </c>
      <c r="D17" s="81">
        <v>12017474.420000004</v>
      </c>
      <c r="E17" s="81">
        <v>805919.72</v>
      </c>
      <c r="F17" s="81">
        <v>25979.889999999996</v>
      </c>
      <c r="G17" s="81">
        <v>17541435.799999997</v>
      </c>
    </row>
    <row r="18" spans="2:7" x14ac:dyDescent="0.2">
      <c r="B18" s="48" t="s">
        <v>214</v>
      </c>
      <c r="C18" s="43">
        <v>3122918580.8999977</v>
      </c>
      <c r="D18" s="43">
        <v>7967386858.7799988</v>
      </c>
      <c r="E18" s="43">
        <v>525818196.20000041</v>
      </c>
      <c r="F18" s="43">
        <v>9929396.4199999981</v>
      </c>
      <c r="G18" s="43">
        <v>11626053032.300013</v>
      </c>
    </row>
    <row r="19" spans="2:7" x14ac:dyDescent="0.2">
      <c r="B19" s="20" t="s">
        <v>171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B5" sqref="B5:G27"/>
    </sheetView>
  </sheetViews>
  <sheetFormatPr defaultRowHeight="12.75" x14ac:dyDescent="0.2"/>
  <cols>
    <col min="1" max="1" width="9.140625" style="1"/>
    <col min="2" max="2" width="41" style="1" bestFit="1" customWidth="1"/>
    <col min="3" max="3" width="21.5703125" style="1" bestFit="1" customWidth="1"/>
    <col min="4" max="4" width="15" style="1" bestFit="1" customWidth="1"/>
    <col min="5" max="5" width="13.5703125" style="1" bestFit="1" customWidth="1"/>
    <col min="6" max="6" width="11.42578125" style="1" bestFit="1" customWidth="1"/>
    <col min="7" max="7" width="19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173" t="s">
        <v>183</v>
      </c>
      <c r="C1" s="173"/>
      <c r="D1" s="173"/>
      <c r="E1" s="173"/>
      <c r="F1" s="173"/>
      <c r="G1" s="173"/>
    </row>
    <row r="2" spans="2:7" x14ac:dyDescent="0.2">
      <c r="B2" s="173" t="s">
        <v>149</v>
      </c>
      <c r="C2" s="173"/>
      <c r="D2" s="173"/>
      <c r="E2" s="173"/>
      <c r="F2" s="173"/>
      <c r="G2" s="173"/>
    </row>
    <row r="3" spans="2:7" x14ac:dyDescent="0.2">
      <c r="B3" s="181" t="s">
        <v>213</v>
      </c>
      <c r="C3" s="181"/>
      <c r="D3" s="181"/>
      <c r="E3" s="181"/>
      <c r="F3" s="181"/>
      <c r="G3" s="181"/>
    </row>
    <row r="4" spans="2:7" x14ac:dyDescent="0.2">
      <c r="B4" s="62" t="s">
        <v>172</v>
      </c>
      <c r="C4" s="84" t="s">
        <v>180</v>
      </c>
      <c r="D4" s="84" t="s">
        <v>181</v>
      </c>
      <c r="E4" s="84" t="s">
        <v>182</v>
      </c>
      <c r="F4" s="84" t="s">
        <v>195</v>
      </c>
      <c r="G4" s="84" t="s">
        <v>119</v>
      </c>
    </row>
    <row r="5" spans="2:7" x14ac:dyDescent="0.2">
      <c r="B5" s="89" t="s">
        <v>55</v>
      </c>
      <c r="C5" s="90">
        <v>2593147264.3699989</v>
      </c>
      <c r="D5" s="90">
        <v>6601348284.270009</v>
      </c>
      <c r="E5" s="90">
        <v>487093778.42999995</v>
      </c>
      <c r="F5" s="90">
        <v>8029326.8999999985</v>
      </c>
      <c r="G5" s="90">
        <v>9689618653.9699974</v>
      </c>
    </row>
    <row r="6" spans="2:7" x14ac:dyDescent="0.2">
      <c r="B6" s="91" t="s">
        <v>56</v>
      </c>
      <c r="C6" s="92">
        <v>1064173085.2000002</v>
      </c>
      <c r="D6" s="92">
        <v>2686978527.3300009</v>
      </c>
      <c r="E6" s="92">
        <v>332087389.08000004</v>
      </c>
      <c r="F6" s="92">
        <v>738556.21999999986</v>
      </c>
      <c r="G6" s="92">
        <v>4083977557.8300009</v>
      </c>
    </row>
    <row r="7" spans="2:7" x14ac:dyDescent="0.2">
      <c r="B7" s="91" t="s">
        <v>58</v>
      </c>
      <c r="C7" s="92">
        <v>428437744.38999909</v>
      </c>
      <c r="D7" s="92">
        <v>1102594450.0300033</v>
      </c>
      <c r="E7" s="92">
        <v>31949612.659999922</v>
      </c>
      <c r="F7" s="92">
        <v>2369183.7500000009</v>
      </c>
      <c r="G7" s="92">
        <v>1565350990.8299992</v>
      </c>
    </row>
    <row r="8" spans="2:7" x14ac:dyDescent="0.2">
      <c r="B8" s="91" t="s">
        <v>63</v>
      </c>
      <c r="C8" s="92">
        <v>355231578.6099996</v>
      </c>
      <c r="D8" s="92">
        <v>913779663.81000209</v>
      </c>
      <c r="E8" s="92">
        <v>27599122.38999996</v>
      </c>
      <c r="F8" s="92">
        <v>1997136.2499999986</v>
      </c>
      <c r="G8" s="92">
        <v>1298607501.0600007</v>
      </c>
    </row>
    <row r="9" spans="2:7" x14ac:dyDescent="0.2">
      <c r="B9" s="91" t="s">
        <v>62</v>
      </c>
      <c r="C9" s="92">
        <v>244061145.78999972</v>
      </c>
      <c r="D9" s="92">
        <v>606809982.31000102</v>
      </c>
      <c r="E9" s="92">
        <v>51763722.709999926</v>
      </c>
      <c r="F9" s="92">
        <v>586368.59999999974</v>
      </c>
      <c r="G9" s="92">
        <v>903221219.40999985</v>
      </c>
    </row>
    <row r="10" spans="2:7" x14ac:dyDescent="0.2">
      <c r="B10" s="91" t="s">
        <v>65</v>
      </c>
      <c r="C10" s="92">
        <v>87685519.590000004</v>
      </c>
      <c r="D10" s="92">
        <v>227416075.87</v>
      </c>
      <c r="E10" s="92">
        <v>10430648.910000004</v>
      </c>
      <c r="F10" s="92">
        <v>437641.67000000004</v>
      </c>
      <c r="G10" s="92">
        <v>325969886.03999996</v>
      </c>
    </row>
    <row r="11" spans="2:7" x14ac:dyDescent="0.2">
      <c r="B11" s="91" t="s">
        <v>59</v>
      </c>
      <c r="C11" s="92">
        <v>86901328.480000049</v>
      </c>
      <c r="D11" s="92">
        <v>222961833.25999999</v>
      </c>
      <c r="E11" s="92">
        <v>6174797.3100000005</v>
      </c>
      <c r="F11" s="92">
        <v>138031.93</v>
      </c>
      <c r="G11" s="92">
        <v>316175990.97999996</v>
      </c>
    </row>
    <row r="12" spans="2:7" x14ac:dyDescent="0.2">
      <c r="B12" s="91" t="s">
        <v>61</v>
      </c>
      <c r="C12" s="92">
        <v>85279376.380000085</v>
      </c>
      <c r="D12" s="92">
        <v>219701258.11000022</v>
      </c>
      <c r="E12" s="92">
        <v>7405653.5500000054</v>
      </c>
      <c r="F12" s="92">
        <v>669260.88</v>
      </c>
      <c r="G12" s="92">
        <v>313055548.91999948</v>
      </c>
    </row>
    <row r="13" spans="2:7" x14ac:dyDescent="0.2">
      <c r="B13" s="91" t="s">
        <v>64</v>
      </c>
      <c r="C13" s="92">
        <v>81331065.669999987</v>
      </c>
      <c r="D13" s="92">
        <v>208733821.21999997</v>
      </c>
      <c r="E13" s="92">
        <v>7832866.4600000028</v>
      </c>
      <c r="F13" s="92">
        <v>349422.33999999997</v>
      </c>
      <c r="G13" s="92">
        <v>298247175.68999994</v>
      </c>
    </row>
    <row r="14" spans="2:7" x14ac:dyDescent="0.2">
      <c r="B14" s="91" t="s">
        <v>66</v>
      </c>
      <c r="C14" s="92">
        <v>73149306.780000076</v>
      </c>
      <c r="D14" s="92">
        <v>188512797.39000013</v>
      </c>
      <c r="E14" s="92">
        <v>5613147.2900000094</v>
      </c>
      <c r="F14" s="92">
        <v>371256.68000000011</v>
      </c>
      <c r="G14" s="92">
        <v>267646508.14000016</v>
      </c>
    </row>
    <row r="15" spans="2:7" x14ac:dyDescent="0.2">
      <c r="B15" s="91" t="s">
        <v>57</v>
      </c>
      <c r="C15" s="92">
        <v>45698239.629999988</v>
      </c>
      <c r="D15" s="92">
        <v>117611751.56</v>
      </c>
      <c r="E15" s="92">
        <v>2771685.4100000015</v>
      </c>
      <c r="F15" s="92">
        <v>317628.27</v>
      </c>
      <c r="G15" s="92">
        <v>166399304.87000006</v>
      </c>
    </row>
    <row r="16" spans="2:7" x14ac:dyDescent="0.2">
      <c r="B16" s="91" t="s">
        <v>60</v>
      </c>
      <c r="C16" s="92">
        <v>41198873.850000001</v>
      </c>
      <c r="D16" s="92">
        <v>106248123.38000004</v>
      </c>
      <c r="E16" s="92">
        <v>3465132.6599999997</v>
      </c>
      <c r="F16" s="92">
        <v>54840.31</v>
      </c>
      <c r="G16" s="92">
        <v>150966970.19999996</v>
      </c>
    </row>
    <row r="17" spans="2:8" x14ac:dyDescent="0.2">
      <c r="B17" s="89" t="s">
        <v>67</v>
      </c>
      <c r="C17" s="90">
        <v>478655964.30999988</v>
      </c>
      <c r="D17" s="90">
        <v>1233754559.8800025</v>
      </c>
      <c r="E17" s="90">
        <v>35510366.05999998</v>
      </c>
      <c r="F17" s="90">
        <v>1634778.4399999995</v>
      </c>
      <c r="G17" s="90">
        <v>1749555668.690001</v>
      </c>
    </row>
    <row r="18" spans="2:8" x14ac:dyDescent="0.2">
      <c r="B18" s="91" t="s">
        <v>70</v>
      </c>
      <c r="C18" s="92">
        <v>381228477.97999978</v>
      </c>
      <c r="D18" s="92">
        <v>982262967.14000225</v>
      </c>
      <c r="E18" s="92">
        <v>29710221.139999975</v>
      </c>
      <c r="F18" s="92">
        <v>882202.96999999962</v>
      </c>
      <c r="G18" s="92">
        <v>1394083869.230001</v>
      </c>
    </row>
    <row r="19" spans="2:8" x14ac:dyDescent="0.2">
      <c r="B19" s="91" t="s">
        <v>68</v>
      </c>
      <c r="C19" s="92">
        <v>76786237.020000085</v>
      </c>
      <c r="D19" s="92">
        <v>198542389.46000013</v>
      </c>
      <c r="E19" s="92">
        <v>4379275.3700000048</v>
      </c>
      <c r="F19" s="92">
        <v>738733.36999999988</v>
      </c>
      <c r="G19" s="92">
        <v>280446635.21999991</v>
      </c>
    </row>
    <row r="20" spans="2:8" x14ac:dyDescent="0.2">
      <c r="B20" s="91" t="s">
        <v>69</v>
      </c>
      <c r="C20" s="92">
        <v>20641249.310000006</v>
      </c>
      <c r="D20" s="92">
        <v>52949203.280000024</v>
      </c>
      <c r="E20" s="92">
        <v>1420869.5500000003</v>
      </c>
      <c r="F20" s="92">
        <v>13842.1</v>
      </c>
      <c r="G20" s="92">
        <v>75025164.240000024</v>
      </c>
    </row>
    <row r="21" spans="2:8" x14ac:dyDescent="0.2">
      <c r="B21" s="89" t="s">
        <v>71</v>
      </c>
      <c r="C21" s="90">
        <v>50020096.039999999</v>
      </c>
      <c r="D21" s="90">
        <v>129444593.15000002</v>
      </c>
      <c r="E21" s="90">
        <v>3014468.51</v>
      </c>
      <c r="F21" s="90">
        <v>249973.06</v>
      </c>
      <c r="G21" s="90">
        <v>182729130.75999996</v>
      </c>
    </row>
    <row r="22" spans="2:8" x14ac:dyDescent="0.2">
      <c r="B22" s="91" t="s">
        <v>73</v>
      </c>
      <c r="C22" s="92">
        <v>23729243.049999997</v>
      </c>
      <c r="D22" s="92">
        <v>61416457.729999997</v>
      </c>
      <c r="E22" s="92">
        <v>1296531.8399999996</v>
      </c>
      <c r="F22" s="92">
        <v>103628.16999999998</v>
      </c>
      <c r="G22" s="92">
        <v>86545860.789999992</v>
      </c>
    </row>
    <row r="23" spans="2:8" x14ac:dyDescent="0.2">
      <c r="B23" s="91" t="s">
        <v>74</v>
      </c>
      <c r="C23" s="92">
        <v>16249622.970000003</v>
      </c>
      <c r="D23" s="92">
        <v>42073793.490000024</v>
      </c>
      <c r="E23" s="92">
        <v>957408.14999999991</v>
      </c>
      <c r="F23" s="92">
        <v>38506.630000000005</v>
      </c>
      <c r="G23" s="92">
        <v>59319331.239999987</v>
      </c>
    </row>
    <row r="24" spans="2:8" x14ac:dyDescent="0.2">
      <c r="B24" s="91" t="s">
        <v>75</v>
      </c>
      <c r="C24" s="92">
        <v>6822425.5099999988</v>
      </c>
      <c r="D24" s="92">
        <v>17629817.029999997</v>
      </c>
      <c r="E24" s="92">
        <v>499346.64</v>
      </c>
      <c r="F24" s="92">
        <v>40394.580000000009</v>
      </c>
      <c r="G24" s="92">
        <v>24991983.759999994</v>
      </c>
    </row>
    <row r="25" spans="2:8" x14ac:dyDescent="0.2">
      <c r="B25" s="91" t="s">
        <v>72</v>
      </c>
      <c r="C25" s="92">
        <v>3218804.51</v>
      </c>
      <c r="D25" s="92">
        <v>8324524.9000000004</v>
      </c>
      <c r="E25" s="92">
        <v>261181.88</v>
      </c>
      <c r="F25" s="92">
        <v>67443.680000000008</v>
      </c>
      <c r="G25" s="92">
        <v>11871954.969999999</v>
      </c>
    </row>
    <row r="26" spans="2:8" x14ac:dyDescent="0.2">
      <c r="B26" s="89" t="s">
        <v>176</v>
      </c>
      <c r="C26" s="90">
        <v>1095256.1800000004</v>
      </c>
      <c r="D26" s="90">
        <v>2839421.48</v>
      </c>
      <c r="E26" s="90">
        <v>199583.19999999998</v>
      </c>
      <c r="F26" s="90">
        <v>15318.019999999999</v>
      </c>
      <c r="G26" s="90">
        <v>4149578.8800000008</v>
      </c>
    </row>
    <row r="27" spans="2:8" x14ac:dyDescent="0.2">
      <c r="B27" s="93" t="s">
        <v>205</v>
      </c>
      <c r="C27" s="94">
        <v>3122918580.8999987</v>
      </c>
      <c r="D27" s="94">
        <v>7967386858.7800112</v>
      </c>
      <c r="E27" s="94">
        <v>525818196.19999993</v>
      </c>
      <c r="F27" s="94">
        <v>9929396.4199999962</v>
      </c>
      <c r="G27" s="94">
        <v>11626053032.299997</v>
      </c>
    </row>
    <row r="28" spans="2:8" x14ac:dyDescent="0.2">
      <c r="B28" s="28"/>
    </row>
    <row r="31" spans="2:8" x14ac:dyDescent="0.2">
      <c r="H31" s="1" t="s">
        <v>169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20" sqref="B20"/>
    </sheetView>
  </sheetViews>
  <sheetFormatPr defaultRowHeight="12.75" x14ac:dyDescent="0.2"/>
  <cols>
    <col min="1" max="1" width="9.140625" style="1"/>
    <col min="2" max="2" width="41" style="1" bestFit="1" customWidth="1"/>
    <col min="3" max="5" width="15" style="1" bestFit="1" customWidth="1"/>
    <col min="6" max="6" width="20.140625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173" t="s">
        <v>187</v>
      </c>
      <c r="C1" s="173"/>
      <c r="D1" s="173"/>
      <c r="E1" s="173"/>
      <c r="F1" s="173"/>
    </row>
    <row r="2" spans="2:6" x14ac:dyDescent="0.2">
      <c r="B2" s="173" t="s">
        <v>150</v>
      </c>
      <c r="C2" s="173"/>
      <c r="D2" s="173"/>
      <c r="E2" s="173"/>
      <c r="F2" s="173"/>
    </row>
    <row r="3" spans="2:6" x14ac:dyDescent="0.2">
      <c r="B3" s="181" t="s">
        <v>213</v>
      </c>
      <c r="C3" s="181"/>
      <c r="D3" s="181"/>
      <c r="E3" s="181"/>
      <c r="F3" s="181"/>
    </row>
    <row r="4" spans="2:6" ht="30" customHeight="1" x14ac:dyDescent="0.2">
      <c r="B4" s="37" t="s">
        <v>122</v>
      </c>
      <c r="C4" s="37" t="s">
        <v>134</v>
      </c>
      <c r="D4" s="37" t="s">
        <v>135</v>
      </c>
      <c r="E4" s="37" t="s">
        <v>136</v>
      </c>
      <c r="F4" s="37" t="s">
        <v>119</v>
      </c>
    </row>
    <row r="5" spans="2:6" x14ac:dyDescent="0.2">
      <c r="B5" s="71" t="s">
        <v>210</v>
      </c>
      <c r="C5" s="69">
        <v>2885938876.0099998</v>
      </c>
      <c r="D5" s="69">
        <v>2915022218.7099967</v>
      </c>
      <c r="E5" s="69">
        <v>280377681.07999992</v>
      </c>
      <c r="F5" s="69">
        <v>6081338775.8000107</v>
      </c>
    </row>
    <row r="6" spans="2:6" x14ac:dyDescent="0.2">
      <c r="B6" s="71" t="s">
        <v>123</v>
      </c>
      <c r="C6" s="69">
        <v>1509333561.1000025</v>
      </c>
      <c r="D6" s="69">
        <v>1498643568.539999</v>
      </c>
      <c r="E6" s="69">
        <v>147461409.82000014</v>
      </c>
      <c r="F6" s="69">
        <v>3155438539.4600034</v>
      </c>
    </row>
    <row r="7" spans="2:6" x14ac:dyDescent="0.2">
      <c r="B7" s="71" t="s">
        <v>124</v>
      </c>
      <c r="C7" s="69">
        <v>810720019.549999</v>
      </c>
      <c r="D7" s="69">
        <v>805515695.25000024</v>
      </c>
      <c r="E7" s="69">
        <v>78513776.970000252</v>
      </c>
      <c r="F7" s="69">
        <v>1694749491.7699978</v>
      </c>
    </row>
    <row r="8" spans="2:6" x14ac:dyDescent="0.2">
      <c r="B8" s="71" t="s">
        <v>125</v>
      </c>
      <c r="C8" s="69">
        <v>109994787.79000008</v>
      </c>
      <c r="D8" s="69">
        <v>111361110.67000008</v>
      </c>
      <c r="E8" s="69">
        <v>10636642.399999995</v>
      </c>
      <c r="F8" s="69">
        <v>231992540.86000001</v>
      </c>
    </row>
    <row r="9" spans="2:6" x14ac:dyDescent="0.2">
      <c r="B9" s="71" t="s">
        <v>127</v>
      </c>
      <c r="C9" s="69">
        <v>68075921.719999984</v>
      </c>
      <c r="D9" s="69">
        <v>71821335.069999993</v>
      </c>
      <c r="E9" s="69">
        <v>4951187.8899999987</v>
      </c>
      <c r="F9" s="69">
        <v>144848444.68000001</v>
      </c>
    </row>
    <row r="10" spans="2:6" x14ac:dyDescent="0.2">
      <c r="B10" s="71" t="s">
        <v>126</v>
      </c>
      <c r="C10" s="69">
        <v>64435272.399999939</v>
      </c>
      <c r="D10" s="69">
        <v>62758225.929999992</v>
      </c>
      <c r="E10" s="69">
        <v>6359691.0999999978</v>
      </c>
      <c r="F10" s="69">
        <v>133553189.43000013</v>
      </c>
    </row>
    <row r="11" spans="2:6" x14ac:dyDescent="0.2">
      <c r="B11" s="71" t="s">
        <v>129</v>
      </c>
      <c r="C11" s="69">
        <v>18443704.230000004</v>
      </c>
      <c r="D11" s="69">
        <v>18627672.770000007</v>
      </c>
      <c r="E11" s="69">
        <v>1663436.27</v>
      </c>
      <c r="F11" s="69">
        <v>38734813.270000003</v>
      </c>
    </row>
    <row r="12" spans="2:6" x14ac:dyDescent="0.2">
      <c r="B12" s="71" t="s">
        <v>137</v>
      </c>
      <c r="C12" s="69">
        <v>17007270.939999994</v>
      </c>
      <c r="D12" s="69">
        <v>16776190.730000004</v>
      </c>
      <c r="E12" s="69">
        <v>1642784.17</v>
      </c>
      <c r="F12" s="69">
        <v>35426245.840000011</v>
      </c>
    </row>
    <row r="13" spans="2:6" x14ac:dyDescent="0.2">
      <c r="B13" s="71" t="s">
        <v>128</v>
      </c>
      <c r="C13" s="69">
        <v>15715538.709999999</v>
      </c>
      <c r="D13" s="69">
        <v>16310515.890000001</v>
      </c>
      <c r="E13" s="69">
        <v>1424587.7400000009</v>
      </c>
      <c r="F13" s="69">
        <v>33450642.340000011</v>
      </c>
    </row>
    <row r="14" spans="2:6" x14ac:dyDescent="0.2">
      <c r="B14" s="71" t="s">
        <v>130</v>
      </c>
      <c r="C14" s="69">
        <v>10816277.380000008</v>
      </c>
      <c r="D14" s="69">
        <v>10687436.860000005</v>
      </c>
      <c r="E14" s="69">
        <v>1054524.6600000004</v>
      </c>
      <c r="F14" s="69">
        <v>22558238.899999999</v>
      </c>
    </row>
    <row r="15" spans="2:6" x14ac:dyDescent="0.2">
      <c r="B15" s="71" t="s">
        <v>132</v>
      </c>
      <c r="C15" s="69">
        <v>8892522.0199999958</v>
      </c>
      <c r="D15" s="69">
        <v>9105072.8299999963</v>
      </c>
      <c r="E15" s="69">
        <v>825369.68000000017</v>
      </c>
      <c r="F15" s="69">
        <v>18822964.530000005</v>
      </c>
    </row>
    <row r="16" spans="2:6" x14ac:dyDescent="0.2">
      <c r="B16" s="71" t="s">
        <v>131</v>
      </c>
      <c r="C16" s="69">
        <v>8329467.8000000007</v>
      </c>
      <c r="D16" s="69">
        <v>8513011.4600000009</v>
      </c>
      <c r="E16" s="69">
        <v>755230.36000000022</v>
      </c>
      <c r="F16" s="69">
        <v>17597709.619999994</v>
      </c>
    </row>
    <row r="17" spans="2:8" x14ac:dyDescent="0.2">
      <c r="B17" s="71" t="s">
        <v>133</v>
      </c>
      <c r="C17" s="69">
        <v>8561800.4499999993</v>
      </c>
      <c r="D17" s="69">
        <v>8239308.0099999988</v>
      </c>
      <c r="E17" s="69">
        <v>740327.3400000002</v>
      </c>
      <c r="F17" s="69">
        <v>17541435.799999997</v>
      </c>
    </row>
    <row r="18" spans="2:8" x14ac:dyDescent="0.2">
      <c r="B18" s="48" t="s">
        <v>205</v>
      </c>
      <c r="C18" s="70">
        <v>5536265020.1000023</v>
      </c>
      <c r="D18" s="70">
        <v>5553381362.7199955</v>
      </c>
      <c r="E18" s="70">
        <v>536406649.48000026</v>
      </c>
      <c r="F18" s="95">
        <v>11626053032.300013</v>
      </c>
    </row>
    <row r="19" spans="2:8" x14ac:dyDescent="0.2">
      <c r="B19" s="28" t="s">
        <v>221</v>
      </c>
      <c r="C19" s="96"/>
      <c r="D19" s="96"/>
      <c r="E19" s="96"/>
      <c r="F19" s="96"/>
    </row>
    <row r="20" spans="2:8" ht="15" x14ac:dyDescent="0.2">
      <c r="B20" s="200"/>
    </row>
    <row r="31" spans="2:8" x14ac:dyDescent="0.2">
      <c r="H31" s="1" t="s">
        <v>169</v>
      </c>
    </row>
  </sheetData>
  <sortState xmlns:xlrd2="http://schemas.microsoft.com/office/spreadsheetml/2017/richdata2" ref="B5:F17">
    <sortCondition descending="1" ref="F5:F17"/>
  </sortState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30" sqref="B30"/>
    </sheetView>
  </sheetViews>
  <sheetFormatPr defaultRowHeight="12.75" x14ac:dyDescent="0.2"/>
  <cols>
    <col min="1" max="1" width="9.140625" style="1"/>
    <col min="2" max="2" width="52.5703125" style="1" bestFit="1" customWidth="1"/>
    <col min="3" max="5" width="15" style="1" bestFit="1" customWidth="1"/>
    <col min="6" max="6" width="21.4257812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173" t="s">
        <v>211</v>
      </c>
      <c r="C1" s="173"/>
      <c r="D1" s="173"/>
      <c r="E1" s="173"/>
      <c r="F1" s="173"/>
    </row>
    <row r="2" spans="2:6" x14ac:dyDescent="0.2">
      <c r="B2" s="173" t="s">
        <v>150</v>
      </c>
      <c r="C2" s="173"/>
      <c r="D2" s="173"/>
      <c r="E2" s="173"/>
      <c r="F2" s="173"/>
    </row>
    <row r="3" spans="2:6" x14ac:dyDescent="0.2">
      <c r="B3" s="181" t="s">
        <v>213</v>
      </c>
      <c r="C3" s="181"/>
      <c r="D3" s="181"/>
      <c r="E3" s="181"/>
      <c r="F3" s="181"/>
    </row>
    <row r="4" spans="2:6" ht="30" customHeight="1" x14ac:dyDescent="0.2">
      <c r="B4" s="62" t="s">
        <v>172</v>
      </c>
      <c r="C4" s="62" t="s">
        <v>173</v>
      </c>
      <c r="D4" s="62" t="s">
        <v>174</v>
      </c>
      <c r="E4" s="62" t="s">
        <v>175</v>
      </c>
      <c r="F4" s="84" t="s">
        <v>119</v>
      </c>
    </row>
    <row r="5" spans="2:6" x14ac:dyDescent="0.2">
      <c r="B5" s="85" t="s">
        <v>55</v>
      </c>
      <c r="C5" s="86">
        <v>4611657533.6000013</v>
      </c>
      <c r="D5" s="86">
        <v>4634832744.4699965</v>
      </c>
      <c r="E5" s="86">
        <v>443128375.90000039</v>
      </c>
      <c r="F5" s="86">
        <v>9689618653.9699974</v>
      </c>
    </row>
    <row r="6" spans="2:6" x14ac:dyDescent="0.2">
      <c r="B6" s="66" t="s">
        <v>56</v>
      </c>
      <c r="C6" s="69">
        <v>1932119924.71</v>
      </c>
      <c r="D6" s="69">
        <v>1964043380.6899996</v>
      </c>
      <c r="E6" s="69">
        <v>187814252.43000004</v>
      </c>
      <c r="F6" s="69">
        <v>4083977557.8300009</v>
      </c>
    </row>
    <row r="7" spans="2:6" x14ac:dyDescent="0.2">
      <c r="B7" s="66" t="s">
        <v>58</v>
      </c>
      <c r="C7" s="69">
        <v>749800216.67000151</v>
      </c>
      <c r="D7" s="69">
        <v>742186306.54999793</v>
      </c>
      <c r="E7" s="69">
        <v>73364467.610000163</v>
      </c>
      <c r="F7" s="69">
        <v>1565350990.8299992</v>
      </c>
    </row>
    <row r="8" spans="2:6" x14ac:dyDescent="0.2">
      <c r="B8" s="66" t="s">
        <v>63</v>
      </c>
      <c r="C8" s="69">
        <v>623087848.38000059</v>
      </c>
      <c r="D8" s="69">
        <v>615071376.49999905</v>
      </c>
      <c r="E8" s="69">
        <v>60448276.180000111</v>
      </c>
      <c r="F8" s="69">
        <v>1298607501.0600007</v>
      </c>
    </row>
    <row r="9" spans="2:6" x14ac:dyDescent="0.2">
      <c r="B9" s="66" t="s">
        <v>62</v>
      </c>
      <c r="C9" s="69">
        <v>420909857.1499998</v>
      </c>
      <c r="D9" s="69">
        <v>447957368.58999956</v>
      </c>
      <c r="E9" s="69">
        <v>34353993.670000024</v>
      </c>
      <c r="F9" s="69">
        <v>903221219.40999985</v>
      </c>
    </row>
    <row r="10" spans="2:6" x14ac:dyDescent="0.2">
      <c r="B10" s="66" t="s">
        <v>65</v>
      </c>
      <c r="C10" s="69">
        <v>160116315.34</v>
      </c>
      <c r="D10" s="69">
        <v>148967230.77999997</v>
      </c>
      <c r="E10" s="69">
        <v>16886339.919999998</v>
      </c>
      <c r="F10" s="69">
        <v>325969886.03999996</v>
      </c>
    </row>
    <row r="11" spans="2:6" x14ac:dyDescent="0.2">
      <c r="B11" s="66" t="s">
        <v>59</v>
      </c>
      <c r="C11" s="69">
        <v>152394925.87000003</v>
      </c>
      <c r="D11" s="69">
        <v>149562198.27000001</v>
      </c>
      <c r="E11" s="69">
        <v>14218866.84</v>
      </c>
      <c r="F11" s="69">
        <v>316175990.97999996</v>
      </c>
    </row>
    <row r="12" spans="2:6" x14ac:dyDescent="0.2">
      <c r="B12" s="66" t="s">
        <v>61</v>
      </c>
      <c r="C12" s="69">
        <v>150261997.31999996</v>
      </c>
      <c r="D12" s="69">
        <v>147954301.95000008</v>
      </c>
      <c r="E12" s="69">
        <v>14839249.650000008</v>
      </c>
      <c r="F12" s="69">
        <v>313055548.91999948</v>
      </c>
    </row>
    <row r="13" spans="2:6" x14ac:dyDescent="0.2">
      <c r="B13" s="66" t="s">
        <v>64</v>
      </c>
      <c r="C13" s="69">
        <v>144320236.70000005</v>
      </c>
      <c r="D13" s="69">
        <v>140554510.30999994</v>
      </c>
      <c r="E13" s="69">
        <v>13372428.68</v>
      </c>
      <c r="F13" s="69">
        <v>298247175.68999994</v>
      </c>
    </row>
    <row r="14" spans="2:6" x14ac:dyDescent="0.2">
      <c r="B14" s="66" t="s">
        <v>66</v>
      </c>
      <c r="C14" s="69">
        <v>127750566.61000004</v>
      </c>
      <c r="D14" s="69">
        <v>127130903.15000004</v>
      </c>
      <c r="E14" s="69">
        <v>12765038.380000001</v>
      </c>
      <c r="F14" s="69">
        <v>267646508.14000016</v>
      </c>
    </row>
    <row r="15" spans="2:6" x14ac:dyDescent="0.2">
      <c r="B15" s="66" t="s">
        <v>57</v>
      </c>
      <c r="C15" s="69">
        <v>79105496.140000001</v>
      </c>
      <c r="D15" s="69">
        <v>79471130.48999998</v>
      </c>
      <c r="E15" s="69">
        <v>7822678.240000003</v>
      </c>
      <c r="F15" s="69">
        <v>166399304.87000006</v>
      </c>
    </row>
    <row r="16" spans="2:6" x14ac:dyDescent="0.2">
      <c r="B16" s="66" t="s">
        <v>60</v>
      </c>
      <c r="C16" s="69">
        <v>71790148.710000038</v>
      </c>
      <c r="D16" s="69">
        <v>71934037.190000013</v>
      </c>
      <c r="E16" s="69">
        <v>7242784.3000000007</v>
      </c>
      <c r="F16" s="69">
        <v>150966970.19999996</v>
      </c>
    </row>
    <row r="17" spans="2:8" x14ac:dyDescent="0.2">
      <c r="B17" s="85" t="s">
        <v>67</v>
      </c>
      <c r="C17" s="86">
        <v>834716229.03000081</v>
      </c>
      <c r="D17" s="86">
        <v>831090194.72000074</v>
      </c>
      <c r="E17" s="86">
        <v>83749244.940000013</v>
      </c>
      <c r="F17" s="86">
        <v>1749555668.690001</v>
      </c>
    </row>
    <row r="18" spans="2:8" x14ac:dyDescent="0.2">
      <c r="B18" s="66" t="s">
        <v>70</v>
      </c>
      <c r="C18" s="69">
        <v>665908844.59000087</v>
      </c>
      <c r="D18" s="69">
        <v>661867938.08000064</v>
      </c>
      <c r="E18" s="69">
        <v>66307086.56000001</v>
      </c>
      <c r="F18" s="69">
        <v>1394083869.230001</v>
      </c>
    </row>
    <row r="19" spans="2:8" x14ac:dyDescent="0.2">
      <c r="B19" s="66" t="s">
        <v>68</v>
      </c>
      <c r="C19" s="69">
        <v>133424960.81999996</v>
      </c>
      <c r="D19" s="69">
        <v>132913826.28000003</v>
      </c>
      <c r="E19" s="69">
        <v>14107848.120000001</v>
      </c>
      <c r="F19" s="69">
        <v>280446635.21999991</v>
      </c>
    </row>
    <row r="20" spans="2:8" x14ac:dyDescent="0.2">
      <c r="B20" s="66" t="s">
        <v>69</v>
      </c>
      <c r="C20" s="69">
        <v>35382423.620000005</v>
      </c>
      <c r="D20" s="69">
        <v>36308430.359999999</v>
      </c>
      <c r="E20" s="69">
        <v>3334310.2600000002</v>
      </c>
      <c r="F20" s="69">
        <v>75025164.240000024</v>
      </c>
    </row>
    <row r="21" spans="2:8" x14ac:dyDescent="0.2">
      <c r="B21" s="85" t="s">
        <v>71</v>
      </c>
      <c r="C21" s="86">
        <v>87808736.829999998</v>
      </c>
      <c r="D21" s="86">
        <v>85601757.340000004</v>
      </c>
      <c r="E21" s="86">
        <v>9318636.589999998</v>
      </c>
      <c r="F21" s="86">
        <v>182729130.75999996</v>
      </c>
    </row>
    <row r="22" spans="2:8" x14ac:dyDescent="0.2">
      <c r="B22" s="66" t="s">
        <v>73</v>
      </c>
      <c r="C22" s="69">
        <v>41430585.589999981</v>
      </c>
      <c r="D22" s="69">
        <v>40690665.240000002</v>
      </c>
      <c r="E22" s="69">
        <v>4424609.959999999</v>
      </c>
      <c r="F22" s="69">
        <v>86545860.789999992</v>
      </c>
    </row>
    <row r="23" spans="2:8" x14ac:dyDescent="0.2">
      <c r="B23" s="66" t="s">
        <v>74</v>
      </c>
      <c r="C23" s="69">
        <v>28543128.890000015</v>
      </c>
      <c r="D23" s="69">
        <v>27726195.510000013</v>
      </c>
      <c r="E23" s="69">
        <v>3050006.84</v>
      </c>
      <c r="F23" s="69">
        <v>59319331.239999987</v>
      </c>
    </row>
    <row r="24" spans="2:8" x14ac:dyDescent="0.2">
      <c r="B24" s="66" t="s">
        <v>75</v>
      </c>
      <c r="C24" s="69">
        <v>12076290.67</v>
      </c>
      <c r="D24" s="69">
        <v>11669377.009999998</v>
      </c>
      <c r="E24" s="69">
        <v>1246316.0799999998</v>
      </c>
      <c r="F24" s="69">
        <v>24991983.759999994</v>
      </c>
    </row>
    <row r="25" spans="2:8" x14ac:dyDescent="0.2">
      <c r="B25" s="66" t="s">
        <v>72</v>
      </c>
      <c r="C25" s="69">
        <v>5758731.6799999997</v>
      </c>
      <c r="D25" s="69">
        <v>5515519.5800000001</v>
      </c>
      <c r="E25" s="69">
        <v>597703.71</v>
      </c>
      <c r="F25" s="69">
        <v>11871954.969999999</v>
      </c>
    </row>
    <row r="26" spans="2:8" x14ac:dyDescent="0.2">
      <c r="B26" s="85" t="s">
        <v>176</v>
      </c>
      <c r="C26" s="86">
        <v>2082520.64</v>
      </c>
      <c r="D26" s="86">
        <v>1856666.19</v>
      </c>
      <c r="E26" s="86">
        <v>210392.04999999996</v>
      </c>
      <c r="F26" s="86">
        <v>4149578.8800000008</v>
      </c>
    </row>
    <row r="27" spans="2:8" x14ac:dyDescent="0.2">
      <c r="B27" s="87" t="s">
        <v>177</v>
      </c>
      <c r="C27" s="88">
        <v>5536265020.1000032</v>
      </c>
      <c r="D27" s="88">
        <v>5553381362.7199955</v>
      </c>
      <c r="E27" s="88">
        <v>536406649.48000038</v>
      </c>
      <c r="F27" s="88">
        <v>11626053032.299997</v>
      </c>
    </row>
    <row r="28" spans="2:8" x14ac:dyDescent="0.2">
      <c r="B28" s="28" t="s">
        <v>171</v>
      </c>
    </row>
    <row r="29" spans="2:8" x14ac:dyDescent="0.2">
      <c r="B29" s="28" t="s">
        <v>221</v>
      </c>
    </row>
    <row r="30" spans="2:8" ht="15" x14ac:dyDescent="0.2">
      <c r="B30" s="200"/>
    </row>
    <row r="31" spans="2:8" x14ac:dyDescent="0.2">
      <c r="H31" s="1" t="s">
        <v>169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Q21"/>
  <sheetViews>
    <sheetView showGridLines="0" workbookViewId="0">
      <selection activeCell="I21" sqref="I21"/>
    </sheetView>
  </sheetViews>
  <sheetFormatPr defaultRowHeight="12.75" x14ac:dyDescent="0.2"/>
  <cols>
    <col min="1" max="2" width="9.140625" style="1"/>
    <col min="3" max="4" width="8.85546875" style="1" bestFit="1" customWidth="1"/>
    <col min="5" max="7" width="8.85546875" style="1" customWidth="1"/>
    <col min="8" max="10" width="14.85546875" style="1" customWidth="1"/>
    <col min="11" max="11" width="14.85546875" style="1" bestFit="1" customWidth="1"/>
    <col min="12" max="12" width="10.42578125" style="1" customWidth="1"/>
    <col min="13" max="13" width="8.7109375" style="1" bestFit="1" customWidth="1"/>
    <col min="14" max="14" width="8.85546875" style="1" bestFit="1" customWidth="1"/>
    <col min="15" max="15" width="8.7109375" style="12" bestFit="1" customWidth="1"/>
    <col min="16" max="16" width="12.140625" style="1" customWidth="1"/>
    <col min="17" max="17" width="11" style="1" customWidth="1"/>
    <col min="18" max="16384" width="9.140625" style="1"/>
  </cols>
  <sheetData>
    <row r="1" spans="2:17" x14ac:dyDescent="0.2">
      <c r="B1" s="146" t="s">
        <v>78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5"/>
      <c r="P1" s="2"/>
      <c r="Q1" s="2"/>
    </row>
    <row r="2" spans="2:17" x14ac:dyDescent="0.2">
      <c r="B2" s="146" t="s">
        <v>104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5"/>
      <c r="P2" s="2"/>
      <c r="Q2" s="2"/>
    </row>
    <row r="3" spans="2:17" x14ac:dyDescent="0.2">
      <c r="B3" s="152" t="s">
        <v>213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"/>
      <c r="P3" s="8"/>
      <c r="Q3" s="8"/>
    </row>
    <row r="4" spans="2:17" x14ac:dyDescent="0.2">
      <c r="B4" s="153" t="s">
        <v>102</v>
      </c>
      <c r="C4" s="153"/>
      <c r="D4" s="153"/>
      <c r="E4" s="154" t="s">
        <v>192</v>
      </c>
      <c r="F4" s="155"/>
      <c r="G4" s="156"/>
      <c r="H4" s="153" t="s">
        <v>89</v>
      </c>
      <c r="I4" s="153"/>
      <c r="J4" s="153"/>
      <c r="K4" s="159" t="s">
        <v>90</v>
      </c>
      <c r="L4" s="160"/>
      <c r="M4" s="161"/>
      <c r="N4" s="157" t="s">
        <v>162</v>
      </c>
      <c r="O4" s="158"/>
      <c r="P4" s="17"/>
    </row>
    <row r="5" spans="2:17" x14ac:dyDescent="0.2">
      <c r="B5" s="101" t="s">
        <v>14</v>
      </c>
      <c r="C5" s="101" t="s">
        <v>15</v>
      </c>
      <c r="D5" s="101" t="s">
        <v>53</v>
      </c>
      <c r="E5" s="101" t="s">
        <v>14</v>
      </c>
      <c r="F5" s="101" t="s">
        <v>15</v>
      </c>
      <c r="G5" s="101" t="s">
        <v>53</v>
      </c>
      <c r="H5" s="101" t="s">
        <v>14</v>
      </c>
      <c r="I5" s="101" t="s">
        <v>15</v>
      </c>
      <c r="J5" s="101" t="s">
        <v>53</v>
      </c>
      <c r="K5" s="102" t="s">
        <v>14</v>
      </c>
      <c r="L5" s="102" t="s">
        <v>15</v>
      </c>
      <c r="M5" s="102" t="s">
        <v>53</v>
      </c>
      <c r="N5" s="102" t="s">
        <v>14</v>
      </c>
      <c r="O5" s="102" t="s">
        <v>15</v>
      </c>
      <c r="P5" s="17"/>
    </row>
    <row r="6" spans="2:17" x14ac:dyDescent="0.2">
      <c r="B6" s="40">
        <v>895071</v>
      </c>
      <c r="C6" s="40">
        <v>1083655</v>
      </c>
      <c r="D6" s="40">
        <v>1978726</v>
      </c>
      <c r="E6" s="40">
        <v>956495</v>
      </c>
      <c r="F6" s="40">
        <v>1146310</v>
      </c>
      <c r="G6" s="40">
        <v>2102805</v>
      </c>
      <c r="H6" s="41">
        <v>24459296570.879799</v>
      </c>
      <c r="I6" s="41">
        <v>28835405489.819809</v>
      </c>
      <c r="J6" s="41">
        <v>53294702060.699631</v>
      </c>
      <c r="K6" s="41">
        <v>27326.655171354902</v>
      </c>
      <c r="L6" s="41">
        <v>26609.39643135482</v>
      </c>
      <c r="M6" s="41">
        <f>J6/D6</f>
        <v>26933.8463540175</v>
      </c>
      <c r="N6" s="128">
        <f>B6/$D$6</f>
        <v>0.45234711627582597</v>
      </c>
      <c r="O6" s="128">
        <f>C6/$D$6</f>
        <v>0.54765288372417409</v>
      </c>
    </row>
    <row r="7" spans="2:17" x14ac:dyDescent="0.2">
      <c r="K7" s="141"/>
    </row>
    <row r="9" spans="2:17" x14ac:dyDescent="0.2">
      <c r="I9" s="9"/>
    </row>
    <row r="10" spans="2:17" x14ac:dyDescent="0.2">
      <c r="C10" s="9"/>
      <c r="I10" s="9"/>
    </row>
    <row r="11" spans="2:17" x14ac:dyDescent="0.2">
      <c r="C11" s="9"/>
    </row>
    <row r="12" spans="2:17" x14ac:dyDescent="0.2">
      <c r="C12" s="9"/>
    </row>
    <row r="18" spans="3:8" x14ac:dyDescent="0.2">
      <c r="C18" s="18"/>
      <c r="D18" s="18"/>
      <c r="E18" s="18"/>
      <c r="F18" s="18"/>
      <c r="G18" s="18"/>
      <c r="H18" s="18"/>
    </row>
    <row r="19" spans="3:8" x14ac:dyDescent="0.2">
      <c r="D19" s="19"/>
      <c r="E19" s="19"/>
      <c r="F19" s="19"/>
      <c r="G19" s="19"/>
      <c r="H19" s="19"/>
    </row>
    <row r="20" spans="3:8" x14ac:dyDescent="0.2">
      <c r="D20" s="9"/>
      <c r="E20" s="9"/>
      <c r="F20" s="9"/>
      <c r="G20" s="9"/>
      <c r="H20" s="9"/>
    </row>
    <row r="21" spans="3:8" x14ac:dyDescent="0.2">
      <c r="D21" s="9"/>
      <c r="E21" s="9"/>
      <c r="F21" s="9"/>
      <c r="G21" s="9"/>
      <c r="H21" s="9"/>
    </row>
  </sheetData>
  <mergeCells count="8">
    <mergeCell ref="B3:N3"/>
    <mergeCell ref="B2:N2"/>
    <mergeCell ref="B1:N1"/>
    <mergeCell ref="B4:D4"/>
    <mergeCell ref="H4:J4"/>
    <mergeCell ref="E4:G4"/>
    <mergeCell ref="N4:O4"/>
    <mergeCell ref="K4:M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AA30"/>
  <sheetViews>
    <sheetView showGridLines="0" workbookViewId="0">
      <selection activeCell="K12" sqref="K12"/>
    </sheetView>
  </sheetViews>
  <sheetFormatPr defaultRowHeight="12.75" x14ac:dyDescent="0.2"/>
  <cols>
    <col min="1" max="1" width="9.140625" style="1"/>
    <col min="2" max="2" width="5.5703125" style="1" customWidth="1"/>
    <col min="3" max="3" width="7" style="1" customWidth="1"/>
    <col min="4" max="4" width="8.140625" style="1" customWidth="1"/>
    <col min="5" max="5" width="7.28515625" style="1" customWidth="1"/>
    <col min="6" max="6" width="7.7109375" style="1" customWidth="1"/>
    <col min="7" max="7" width="6.42578125" style="1" customWidth="1"/>
    <col min="8" max="8" width="6.28515625" style="1" customWidth="1"/>
    <col min="9" max="9" width="7.85546875" style="1" customWidth="1"/>
    <col min="10" max="10" width="7.42578125" style="1" customWidth="1"/>
    <col min="11" max="11" width="7.85546875" style="1" customWidth="1"/>
    <col min="12" max="12" width="7.5703125" style="1" customWidth="1"/>
    <col min="13" max="13" width="12.85546875" style="1" customWidth="1"/>
    <col min="14" max="14" width="13.140625" style="1" customWidth="1"/>
    <col min="15" max="15" width="12.42578125" style="1" customWidth="1"/>
    <col min="16" max="16" width="13.140625" style="1" customWidth="1"/>
    <col min="17" max="17" width="8.7109375" style="1" customWidth="1"/>
    <col min="18" max="18" width="8" style="1" customWidth="1"/>
    <col min="19" max="21" width="8.140625" style="1" customWidth="1"/>
    <col min="22" max="22" width="7.85546875" style="1" customWidth="1"/>
    <col min="23" max="23" width="7" style="1" customWidth="1"/>
    <col min="24" max="24" width="7.42578125" style="1" customWidth="1"/>
    <col min="25" max="25" width="8.140625" style="1" customWidth="1"/>
    <col min="26" max="26" width="6.5703125" style="1" customWidth="1"/>
    <col min="27" max="16384" width="9.140625" style="1"/>
  </cols>
  <sheetData>
    <row r="1" spans="2:27" x14ac:dyDescent="0.2">
      <c r="C1" s="146" t="s">
        <v>79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2"/>
    </row>
    <row r="2" spans="2:27" x14ac:dyDescent="0.2">
      <c r="C2" s="146" t="s">
        <v>103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2"/>
    </row>
    <row r="3" spans="2:27" x14ac:dyDescent="0.2">
      <c r="C3" s="162" t="s">
        <v>213</v>
      </c>
      <c r="D3" s="162"/>
      <c r="E3" s="162"/>
      <c r="F3" s="162"/>
      <c r="G3" s="162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97"/>
    </row>
    <row r="4" spans="2:27" ht="15" customHeight="1" x14ac:dyDescent="0.2">
      <c r="B4" s="164" t="s">
        <v>97</v>
      </c>
      <c r="C4" s="164"/>
      <c r="D4" s="164"/>
      <c r="E4" s="164"/>
      <c r="F4" s="164"/>
      <c r="G4" s="165" t="s">
        <v>193</v>
      </c>
      <c r="H4" s="166"/>
      <c r="I4" s="166"/>
      <c r="J4" s="166"/>
      <c r="K4" s="167"/>
      <c r="L4" s="165" t="s">
        <v>89</v>
      </c>
      <c r="M4" s="166"/>
      <c r="N4" s="166"/>
      <c r="O4" s="166"/>
      <c r="P4" s="167"/>
      <c r="Q4" s="168" t="s">
        <v>90</v>
      </c>
      <c r="R4" s="169"/>
      <c r="S4" s="169"/>
      <c r="T4" s="169"/>
      <c r="U4" s="170"/>
      <c r="V4" s="168" t="s">
        <v>162</v>
      </c>
      <c r="W4" s="169"/>
      <c r="X4" s="169"/>
      <c r="Y4" s="169"/>
      <c r="Z4" s="170"/>
    </row>
    <row r="5" spans="2:27" ht="33.75" x14ac:dyDescent="0.2">
      <c r="B5" s="132" t="s">
        <v>220</v>
      </c>
      <c r="C5" s="132" t="s">
        <v>98</v>
      </c>
      <c r="D5" s="104" t="s">
        <v>99</v>
      </c>
      <c r="E5" s="104" t="s">
        <v>100</v>
      </c>
      <c r="F5" s="133" t="s">
        <v>53</v>
      </c>
      <c r="G5" s="132" t="s">
        <v>220</v>
      </c>
      <c r="H5" s="132" t="s">
        <v>98</v>
      </c>
      <c r="I5" s="104" t="s">
        <v>99</v>
      </c>
      <c r="J5" s="104" t="s">
        <v>100</v>
      </c>
      <c r="K5" s="133" t="s">
        <v>53</v>
      </c>
      <c r="L5" s="132" t="s">
        <v>220</v>
      </c>
      <c r="M5" s="134" t="s">
        <v>98</v>
      </c>
      <c r="N5" s="120" t="s">
        <v>99</v>
      </c>
      <c r="O5" s="104" t="s">
        <v>100</v>
      </c>
      <c r="P5" s="133" t="s">
        <v>53</v>
      </c>
      <c r="Q5" s="135" t="s">
        <v>220</v>
      </c>
      <c r="R5" s="135" t="s">
        <v>98</v>
      </c>
      <c r="S5" s="106" t="s">
        <v>99</v>
      </c>
      <c r="T5" s="106" t="s">
        <v>100</v>
      </c>
      <c r="U5" s="136" t="s">
        <v>53</v>
      </c>
      <c r="V5" s="135" t="s">
        <v>220</v>
      </c>
      <c r="W5" s="135" t="s">
        <v>98</v>
      </c>
      <c r="X5" s="106" t="s">
        <v>99</v>
      </c>
      <c r="Y5" s="106" t="s">
        <v>100</v>
      </c>
      <c r="Z5" s="136" t="s">
        <v>53</v>
      </c>
    </row>
    <row r="6" spans="2:27" x14ac:dyDescent="0.2">
      <c r="B6" s="107">
        <v>378</v>
      </c>
      <c r="C6" s="107">
        <v>629425</v>
      </c>
      <c r="D6" s="107">
        <v>1087458</v>
      </c>
      <c r="E6" s="137">
        <v>261465</v>
      </c>
      <c r="F6" s="107">
        <v>1978726</v>
      </c>
      <c r="G6" s="107">
        <v>378</v>
      </c>
      <c r="H6" s="107">
        <v>657741</v>
      </c>
      <c r="I6" s="107">
        <v>1164122</v>
      </c>
      <c r="J6" s="107">
        <v>280564</v>
      </c>
      <c r="K6" s="107">
        <v>2102805</v>
      </c>
      <c r="L6" s="107">
        <v>4222326.1900000004</v>
      </c>
      <c r="M6" s="108">
        <v>12142227475.640057</v>
      </c>
      <c r="N6" s="138">
        <v>33255692794.689999</v>
      </c>
      <c r="O6" s="108">
        <v>7892559464.180027</v>
      </c>
      <c r="P6" s="108">
        <v>53294702060.700089</v>
      </c>
      <c r="Q6" s="108">
        <v>11170.175105820106</v>
      </c>
      <c r="R6" s="139">
        <v>19290.98379575018</v>
      </c>
      <c r="S6" s="139">
        <v>30581.128461687713</v>
      </c>
      <c r="T6" s="139">
        <v>30185.9119353643</v>
      </c>
      <c r="U6" s="139">
        <v>26933.846354017842</v>
      </c>
      <c r="V6" s="140">
        <f>B6/$F$6</f>
        <v>1.9103200746338806E-4</v>
      </c>
      <c r="W6" s="140">
        <f>C6/$F$6</f>
        <v>0.31809608808900275</v>
      </c>
      <c r="X6" s="140">
        <f>D6/$F$6</f>
        <v>0.54957482743947372</v>
      </c>
      <c r="Y6" s="140">
        <f>E6/$F$6</f>
        <v>0.13213805246406021</v>
      </c>
      <c r="Z6" s="140">
        <f>F6/$F$6</f>
        <v>1</v>
      </c>
    </row>
    <row r="7" spans="2:27" x14ac:dyDescent="0.2">
      <c r="D7" s="22"/>
      <c r="M7" s="13"/>
    </row>
    <row r="9" spans="2:27" x14ac:dyDescent="0.2">
      <c r="D9" s="9"/>
    </row>
    <row r="10" spans="2:27" x14ac:dyDescent="0.2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2">
      <c r="D11" s="9"/>
    </row>
    <row r="12" spans="2:27" x14ac:dyDescent="0.2">
      <c r="D12" s="9"/>
      <c r="K12" s="9"/>
      <c r="L12" s="9"/>
    </row>
    <row r="13" spans="2:27" x14ac:dyDescent="0.2">
      <c r="K13" s="9"/>
      <c r="L13" s="9"/>
    </row>
    <row r="14" spans="2:27" x14ac:dyDescent="0.2">
      <c r="K14" s="9"/>
      <c r="L14" s="9"/>
    </row>
    <row r="18" spans="4:17" x14ac:dyDescent="0.2">
      <c r="D18" s="19"/>
    </row>
    <row r="19" spans="4:17" x14ac:dyDescent="0.2">
      <c r="D19" s="19"/>
      <c r="E19" s="9"/>
      <c r="F19" s="9"/>
      <c r="G19" s="9"/>
      <c r="H19" s="9"/>
      <c r="I19" s="9"/>
      <c r="J19" s="9"/>
    </row>
    <row r="20" spans="4:17" x14ac:dyDescent="0.2">
      <c r="D20" s="19"/>
      <c r="P20" s="23"/>
      <c r="Q20" s="23"/>
    </row>
    <row r="21" spans="4:17" x14ac:dyDescent="0.2">
      <c r="D21" s="19"/>
      <c r="O21" s="23"/>
    </row>
    <row r="22" spans="4:17" x14ac:dyDescent="0.2">
      <c r="D22" s="19"/>
    </row>
    <row r="23" spans="4:17" x14ac:dyDescent="0.2">
      <c r="D23" s="19"/>
    </row>
    <row r="24" spans="4:17" x14ac:dyDescent="0.2">
      <c r="D24" s="19"/>
    </row>
    <row r="25" spans="4:17" x14ac:dyDescent="0.2">
      <c r="D25" s="19"/>
    </row>
    <row r="26" spans="4:17" x14ac:dyDescent="0.2">
      <c r="D26" s="19"/>
    </row>
    <row r="27" spans="4:17" x14ac:dyDescent="0.2">
      <c r="D27" s="19"/>
    </row>
    <row r="28" spans="4:17" x14ac:dyDescent="0.2">
      <c r="D28" s="19"/>
    </row>
    <row r="29" spans="4:17" x14ac:dyDescent="0.2">
      <c r="D29" s="19"/>
    </row>
    <row r="30" spans="4:17" x14ac:dyDescent="0.2">
      <c r="D30" s="19"/>
    </row>
  </sheetData>
  <mergeCells count="8">
    <mergeCell ref="C3:Z3"/>
    <mergeCell ref="C2:Z2"/>
    <mergeCell ref="C1:Z1"/>
    <mergeCell ref="B4:F4"/>
    <mergeCell ref="G4:K4"/>
    <mergeCell ref="L4:P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Z21"/>
  <sheetViews>
    <sheetView showGridLines="0" workbookViewId="0">
      <selection activeCell="L9" sqref="L9"/>
    </sheetView>
  </sheetViews>
  <sheetFormatPr defaultRowHeight="12.75" x14ac:dyDescent="0.2"/>
  <cols>
    <col min="1" max="1" width="9.140625" style="1"/>
    <col min="2" max="2" width="20.140625" style="1" bestFit="1" customWidth="1"/>
    <col min="3" max="3" width="8.85546875" style="1" hidden="1" customWidth="1"/>
    <col min="4" max="4" width="7.140625" style="1" hidden="1" customWidth="1"/>
    <col min="5" max="5" width="8" style="1" hidden="1" customWidth="1"/>
    <col min="6" max="6" width="8.42578125" style="1" hidden="1" customWidth="1"/>
    <col min="7" max="7" width="8" style="1" hidden="1" customWidth="1"/>
    <col min="8" max="8" width="10.42578125" style="1" customWidth="1"/>
    <col min="9" max="9" width="10.140625" style="1" customWidth="1"/>
    <col min="10" max="10" width="10.7109375" style="1" customWidth="1"/>
    <col min="11" max="12" width="9" style="1" customWidth="1"/>
    <col min="13" max="13" width="9.5703125" style="1" customWidth="1"/>
    <col min="14" max="15" width="13.140625" style="1" customWidth="1"/>
    <col min="16" max="16" width="12.5703125" style="1" customWidth="1"/>
    <col min="17" max="17" width="13.140625" style="1" customWidth="1"/>
    <col min="18" max="18" width="8.7109375" style="1" customWidth="1"/>
    <col min="19" max="21" width="8.5703125" style="1" customWidth="1"/>
    <col min="22" max="22" width="9" style="1" customWidth="1"/>
    <col min="23" max="24" width="18.140625" style="1" bestFit="1" customWidth="1"/>
    <col min="25" max="25" width="14.85546875" style="1" bestFit="1" customWidth="1"/>
    <col min="26" max="26" width="12" style="1" bestFit="1" customWidth="1"/>
    <col min="27" max="30" width="26" style="1" bestFit="1" customWidth="1"/>
    <col min="31" max="31" width="29.42578125" style="1" bestFit="1" customWidth="1"/>
    <col min="32" max="32" width="31" style="1" bestFit="1" customWidth="1"/>
    <col min="33" max="33" width="17" style="1" bestFit="1" customWidth="1"/>
    <col min="34" max="36" width="18.140625" style="1" bestFit="1" customWidth="1"/>
    <col min="37" max="37" width="14.85546875" style="1" bestFit="1" customWidth="1"/>
    <col min="38" max="38" width="11.28515625" style="1" bestFit="1" customWidth="1"/>
    <col min="39" max="16384" width="9.140625" style="1"/>
  </cols>
  <sheetData>
    <row r="1" spans="2:26" x14ac:dyDescent="0.2">
      <c r="B1" s="173" t="s">
        <v>80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3"/>
      <c r="X1" s="3"/>
      <c r="Y1" s="3"/>
      <c r="Z1" s="3"/>
    </row>
    <row r="2" spans="2:26" ht="12.75" customHeight="1" x14ac:dyDescent="0.2">
      <c r="B2" s="172" t="s">
        <v>138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0"/>
      <c r="X2" s="10"/>
      <c r="Y2" s="10"/>
      <c r="Z2" s="10"/>
    </row>
    <row r="3" spans="2:26" x14ac:dyDescent="0.2">
      <c r="B3" s="171" t="s">
        <v>213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4"/>
      <c r="X3" s="14"/>
      <c r="Y3" s="14"/>
      <c r="Z3" s="14"/>
    </row>
    <row r="4" spans="2:26" ht="15" customHeight="1" x14ac:dyDescent="0.2">
      <c r="B4" s="174" t="s">
        <v>101</v>
      </c>
      <c r="C4" s="175" t="s">
        <v>215</v>
      </c>
      <c r="D4" s="176"/>
      <c r="E4" s="176"/>
      <c r="F4" s="176"/>
      <c r="G4" s="177"/>
      <c r="H4" s="175" t="s">
        <v>216</v>
      </c>
      <c r="I4" s="176"/>
      <c r="J4" s="176"/>
      <c r="K4" s="176"/>
      <c r="L4" s="177"/>
      <c r="M4" s="175" t="s">
        <v>89</v>
      </c>
      <c r="N4" s="176"/>
      <c r="O4" s="176"/>
      <c r="P4" s="176"/>
      <c r="Q4" s="177"/>
      <c r="R4" s="157" t="s">
        <v>90</v>
      </c>
      <c r="S4" s="178"/>
      <c r="T4" s="178"/>
      <c r="U4" s="178"/>
      <c r="V4" s="158"/>
    </row>
    <row r="5" spans="2:26" ht="24" x14ac:dyDescent="0.2">
      <c r="B5" s="174"/>
      <c r="C5" s="130" t="s">
        <v>220</v>
      </c>
      <c r="D5" s="130" t="s">
        <v>98</v>
      </c>
      <c r="E5" s="130" t="s">
        <v>99</v>
      </c>
      <c r="F5" s="130" t="s">
        <v>100</v>
      </c>
      <c r="G5" s="130" t="s">
        <v>53</v>
      </c>
      <c r="H5" s="130" t="s">
        <v>220</v>
      </c>
      <c r="I5" s="130" t="s">
        <v>98</v>
      </c>
      <c r="J5" s="130" t="s">
        <v>99</v>
      </c>
      <c r="K5" s="130" t="s">
        <v>100</v>
      </c>
      <c r="L5" s="130" t="s">
        <v>53</v>
      </c>
      <c r="M5" s="130" t="s">
        <v>220</v>
      </c>
      <c r="N5" s="129" t="s">
        <v>98</v>
      </c>
      <c r="O5" s="129" t="s">
        <v>99</v>
      </c>
      <c r="P5" s="130" t="s">
        <v>100</v>
      </c>
      <c r="Q5" s="130" t="s">
        <v>53</v>
      </c>
      <c r="R5" s="131" t="s">
        <v>220</v>
      </c>
      <c r="S5" s="131" t="s">
        <v>98</v>
      </c>
      <c r="T5" s="131" t="s">
        <v>99</v>
      </c>
      <c r="U5" s="131" t="s">
        <v>100</v>
      </c>
      <c r="V5" s="131" t="s">
        <v>53</v>
      </c>
    </row>
    <row r="6" spans="2:26" x14ac:dyDescent="0.2">
      <c r="B6" s="142" t="s">
        <v>199</v>
      </c>
      <c r="C6" s="83">
        <v>9</v>
      </c>
      <c r="D6" s="40">
        <v>11247</v>
      </c>
      <c r="E6" s="40">
        <v>10247</v>
      </c>
      <c r="F6" s="40">
        <v>2880</v>
      </c>
      <c r="G6" s="40">
        <v>24383</v>
      </c>
      <c r="H6" s="40">
        <v>9</v>
      </c>
      <c r="I6" s="40">
        <v>13523</v>
      </c>
      <c r="J6" s="40">
        <v>13459</v>
      </c>
      <c r="K6" s="40">
        <v>3491</v>
      </c>
      <c r="L6" s="40">
        <v>30482</v>
      </c>
      <c r="M6" s="40">
        <v>22090.29</v>
      </c>
      <c r="N6" s="41">
        <v>36588279.48999995</v>
      </c>
      <c r="O6" s="41">
        <v>37198880.81999997</v>
      </c>
      <c r="P6" s="41">
        <v>9936918.6899999976</v>
      </c>
      <c r="Q6" s="41">
        <v>83746169.289999917</v>
      </c>
      <c r="R6" s="41">
        <v>2454.4766666666669</v>
      </c>
      <c r="S6" s="41">
        <v>3253.1590192940293</v>
      </c>
      <c r="T6" s="41">
        <v>3630.2216082755899</v>
      </c>
      <c r="U6" s="41">
        <v>3450.3189895833325</v>
      </c>
      <c r="V6" s="41">
        <v>3434.6130209572216</v>
      </c>
    </row>
    <row r="7" spans="2:26" x14ac:dyDescent="0.2">
      <c r="B7" s="142" t="s">
        <v>200</v>
      </c>
      <c r="C7" s="83">
        <v>135</v>
      </c>
      <c r="D7" s="40">
        <v>62021</v>
      </c>
      <c r="E7" s="40">
        <v>103219</v>
      </c>
      <c r="F7" s="40">
        <v>54082</v>
      </c>
      <c r="G7" s="40">
        <v>219457</v>
      </c>
      <c r="H7" s="40">
        <v>135</v>
      </c>
      <c r="I7" s="40">
        <v>69388</v>
      </c>
      <c r="J7" s="40">
        <v>124282</v>
      </c>
      <c r="K7" s="40">
        <v>60170</v>
      </c>
      <c r="L7" s="40">
        <v>253975</v>
      </c>
      <c r="M7" s="40">
        <v>862986.87</v>
      </c>
      <c r="N7" s="41">
        <v>580997016.67999971</v>
      </c>
      <c r="O7" s="41">
        <v>1075244906.0399978</v>
      </c>
      <c r="P7" s="41">
        <v>543310654.65999973</v>
      </c>
      <c r="Q7" s="41">
        <v>2200415564.2499971</v>
      </c>
      <c r="R7" s="41">
        <v>6392.4953333333333</v>
      </c>
      <c r="S7" s="41">
        <v>9367.7466774157092</v>
      </c>
      <c r="T7" s="41">
        <v>10417.121906238172</v>
      </c>
      <c r="U7" s="41">
        <v>10046.053301653041</v>
      </c>
      <c r="V7" s="41">
        <v>10026.636490291934</v>
      </c>
    </row>
    <row r="8" spans="2:26" x14ac:dyDescent="0.2">
      <c r="B8" s="142" t="s">
        <v>201</v>
      </c>
      <c r="C8" s="83">
        <v>171</v>
      </c>
      <c r="D8" s="40">
        <v>251783</v>
      </c>
      <c r="E8" s="40">
        <v>342691</v>
      </c>
      <c r="F8" s="40">
        <v>89395</v>
      </c>
      <c r="G8" s="40">
        <v>684040</v>
      </c>
      <c r="H8" s="40">
        <v>171</v>
      </c>
      <c r="I8" s="40">
        <v>265662</v>
      </c>
      <c r="J8" s="40">
        <v>375026</v>
      </c>
      <c r="K8" s="40">
        <v>97489</v>
      </c>
      <c r="L8" s="40">
        <v>738348</v>
      </c>
      <c r="M8" s="40">
        <v>1914459.2899999998</v>
      </c>
      <c r="N8" s="41">
        <v>3123887719.4999971</v>
      </c>
      <c r="O8" s="41">
        <v>4459234752.5899944</v>
      </c>
      <c r="P8" s="41">
        <v>1149031593.5500011</v>
      </c>
      <c r="Q8" s="41">
        <v>8734068524.9299927</v>
      </c>
      <c r="R8" s="41">
        <v>11195.668362573098</v>
      </c>
      <c r="S8" s="41">
        <v>12407.063699693772</v>
      </c>
      <c r="T8" s="41">
        <v>13012.406957258856</v>
      </c>
      <c r="U8" s="41">
        <v>12853.421260137604</v>
      </c>
      <c r="V8" s="41">
        <v>12768.359342918498</v>
      </c>
    </row>
    <row r="9" spans="2:26" x14ac:dyDescent="0.2">
      <c r="B9" s="142" t="s">
        <v>202</v>
      </c>
      <c r="C9" s="83">
        <v>59</v>
      </c>
      <c r="D9" s="40">
        <v>230862</v>
      </c>
      <c r="E9" s="40">
        <v>338814</v>
      </c>
      <c r="F9" s="40">
        <v>52024</v>
      </c>
      <c r="G9" s="40">
        <v>621759</v>
      </c>
      <c r="H9" s="40">
        <v>59</v>
      </c>
      <c r="I9" s="40">
        <v>235304</v>
      </c>
      <c r="J9" s="40">
        <v>356142</v>
      </c>
      <c r="K9" s="40">
        <v>54944</v>
      </c>
      <c r="L9" s="40">
        <v>646449</v>
      </c>
      <c r="M9" s="40">
        <v>1281379.55</v>
      </c>
      <c r="N9" s="41">
        <v>4726625368.2500134</v>
      </c>
      <c r="O9" s="41">
        <v>7381046282.6900091</v>
      </c>
      <c r="P9" s="41">
        <v>1170524137.6999998</v>
      </c>
      <c r="Q9" s="41">
        <v>13279477168.190022</v>
      </c>
      <c r="R9" s="41">
        <v>21718.297457627119</v>
      </c>
      <c r="S9" s="41">
        <v>20473.812789675274</v>
      </c>
      <c r="T9" s="41">
        <v>21784.950688844052</v>
      </c>
      <c r="U9" s="41">
        <v>22499.695096493921</v>
      </c>
      <c r="V9" s="41">
        <v>21357.917083934539</v>
      </c>
    </row>
    <row r="10" spans="2:26" x14ac:dyDescent="0.2">
      <c r="B10" s="142" t="s">
        <v>203</v>
      </c>
      <c r="C10" s="83">
        <v>4</v>
      </c>
      <c r="D10" s="40">
        <v>51833</v>
      </c>
      <c r="E10" s="40">
        <v>121946</v>
      </c>
      <c r="F10" s="40">
        <v>23153</v>
      </c>
      <c r="G10" s="40">
        <v>196936</v>
      </c>
      <c r="H10" s="40">
        <v>4</v>
      </c>
      <c r="I10" s="40">
        <v>52200</v>
      </c>
      <c r="J10" s="40">
        <v>126532</v>
      </c>
      <c r="K10" s="40">
        <v>24502</v>
      </c>
      <c r="L10" s="40">
        <v>203238</v>
      </c>
      <c r="M10" s="40">
        <v>141410.19</v>
      </c>
      <c r="N10" s="41">
        <v>1999649278.1999989</v>
      </c>
      <c r="O10" s="41">
        <v>4918983589.3200111</v>
      </c>
      <c r="P10" s="41">
        <v>974107833.64000058</v>
      </c>
      <c r="Q10" s="41">
        <v>7892882111.3500109</v>
      </c>
      <c r="R10" s="41">
        <v>35352.547500000001</v>
      </c>
      <c r="S10" s="41">
        <v>38578.690760712263</v>
      </c>
      <c r="T10" s="41">
        <v>40337.391872796245</v>
      </c>
      <c r="U10" s="41">
        <v>42072.639987906558</v>
      </c>
      <c r="V10" s="41">
        <v>40078.411825923096</v>
      </c>
    </row>
    <row r="11" spans="2:26" x14ac:dyDescent="0.2">
      <c r="B11" s="142" t="s">
        <v>204</v>
      </c>
      <c r="C11" s="83"/>
      <c r="D11" s="40">
        <v>21679</v>
      </c>
      <c r="E11" s="40">
        <v>170541</v>
      </c>
      <c r="F11" s="40">
        <v>39931</v>
      </c>
      <c r="G11" s="40">
        <v>232151</v>
      </c>
      <c r="H11" s="40"/>
      <c r="I11" s="40">
        <v>21664</v>
      </c>
      <c r="J11" s="40">
        <v>168681</v>
      </c>
      <c r="K11" s="40">
        <v>39968</v>
      </c>
      <c r="L11" s="40">
        <v>230313</v>
      </c>
      <c r="M11" s="40"/>
      <c r="N11" s="41">
        <v>1674479813.5200002</v>
      </c>
      <c r="O11" s="41">
        <v>15383984383.230007</v>
      </c>
      <c r="P11" s="41">
        <v>4045648325.9399986</v>
      </c>
      <c r="Q11" s="41">
        <v>21104112522.690006</v>
      </c>
      <c r="R11" s="41"/>
      <c r="S11" s="41">
        <v>77239.716477697322</v>
      </c>
      <c r="T11" s="41">
        <v>90206.955413830146</v>
      </c>
      <c r="U11" s="41">
        <v>101315.97821091379</v>
      </c>
      <c r="V11" s="41">
        <v>90906.834442625841</v>
      </c>
    </row>
    <row r="12" spans="2:26" x14ac:dyDescent="0.2">
      <c r="B12" s="143" t="s">
        <v>53</v>
      </c>
      <c r="C12" s="144">
        <v>378</v>
      </c>
      <c r="D12" s="42">
        <v>629425</v>
      </c>
      <c r="E12" s="42">
        <v>1087458</v>
      </c>
      <c r="F12" s="42">
        <v>261465</v>
      </c>
      <c r="G12" s="42">
        <v>1978726</v>
      </c>
      <c r="H12" s="42">
        <v>378</v>
      </c>
      <c r="I12" s="42">
        <v>657741</v>
      </c>
      <c r="J12" s="42">
        <v>1164122</v>
      </c>
      <c r="K12" s="42">
        <v>280564</v>
      </c>
      <c r="L12" s="42">
        <v>2102805</v>
      </c>
      <c r="M12" s="42">
        <v>4222326.1900000004</v>
      </c>
      <c r="N12" s="43">
        <v>12142227475.640009</v>
      </c>
      <c r="O12" s="43">
        <v>33255692794.690022</v>
      </c>
      <c r="P12" s="43">
        <v>7892559464.1799994</v>
      </c>
      <c r="Q12" s="43">
        <v>53294702060.700027</v>
      </c>
      <c r="R12" s="43">
        <v>11170.175105820104</v>
      </c>
      <c r="S12" s="43">
        <v>19290.983795750111</v>
      </c>
      <c r="T12" s="43">
        <v>30581.128461687724</v>
      </c>
      <c r="U12" s="43">
        <v>30185.911935364227</v>
      </c>
      <c r="V12" s="43">
        <v>26933.846354017707</v>
      </c>
    </row>
    <row r="14" spans="2:26" x14ac:dyDescent="0.2">
      <c r="E14" s="9"/>
    </row>
    <row r="15" spans="2:26" x14ac:dyDescent="0.2">
      <c r="D15" s="9"/>
      <c r="E15" s="9"/>
      <c r="G15" s="9"/>
      <c r="H15" s="9"/>
      <c r="I15" s="9"/>
      <c r="J15" s="9"/>
      <c r="K15" s="9"/>
      <c r="L15" s="9"/>
      <c r="M15" s="9"/>
    </row>
    <row r="16" spans="2:26" x14ac:dyDescent="0.2">
      <c r="G16" s="9"/>
      <c r="H16" s="9"/>
      <c r="I16" s="9"/>
      <c r="J16" s="9"/>
      <c r="K16" s="9"/>
      <c r="L16" s="9"/>
      <c r="M16" s="9"/>
    </row>
    <row r="17" spans="6:13" x14ac:dyDescent="0.2">
      <c r="F17" s="9"/>
      <c r="G17" s="9"/>
      <c r="H17" s="9"/>
      <c r="I17" s="9"/>
      <c r="J17" s="9"/>
      <c r="K17" s="9"/>
      <c r="L17" s="9"/>
      <c r="M17" s="9"/>
    </row>
    <row r="18" spans="6:13" x14ac:dyDescent="0.2">
      <c r="F18" s="9"/>
      <c r="G18" s="9"/>
      <c r="H18" s="9"/>
      <c r="I18" s="9"/>
      <c r="J18" s="9"/>
      <c r="K18" s="9"/>
      <c r="L18" s="9"/>
      <c r="M18" s="9"/>
    </row>
    <row r="19" spans="6:13" x14ac:dyDescent="0.2">
      <c r="F19" s="9"/>
      <c r="G19" s="9"/>
      <c r="H19" s="9"/>
      <c r="I19" s="9"/>
      <c r="J19" s="9"/>
      <c r="K19" s="9"/>
      <c r="L19" s="9"/>
      <c r="M19" s="9"/>
    </row>
    <row r="20" spans="6:13" x14ac:dyDescent="0.2">
      <c r="G20" s="9"/>
      <c r="H20" s="9"/>
      <c r="I20" s="9"/>
      <c r="J20" s="9"/>
      <c r="K20" s="9"/>
      <c r="L20" s="9"/>
      <c r="M20" s="9"/>
    </row>
    <row r="21" spans="6:13" x14ac:dyDescent="0.2">
      <c r="G21" s="9"/>
      <c r="H21" s="9"/>
      <c r="I21" s="9"/>
      <c r="J21" s="9"/>
      <c r="K21" s="9"/>
      <c r="L21" s="9"/>
      <c r="M21" s="9"/>
    </row>
  </sheetData>
  <mergeCells count="8">
    <mergeCell ref="B3:V3"/>
    <mergeCell ref="B2:V2"/>
    <mergeCell ref="B1:V1"/>
    <mergeCell ref="B4:B5"/>
    <mergeCell ref="C4:G4"/>
    <mergeCell ref="H4:L4"/>
    <mergeCell ref="M4:Q4"/>
    <mergeCell ref="R4:V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AF16"/>
  <sheetViews>
    <sheetView showGridLines="0" topLeftCell="A4" workbookViewId="0">
      <selection activeCell="K17" sqref="K17"/>
    </sheetView>
  </sheetViews>
  <sheetFormatPr defaultRowHeight="12.75" x14ac:dyDescent="0.2"/>
  <cols>
    <col min="1" max="1" width="9.140625" style="1"/>
    <col min="2" max="2" width="6.28515625" style="1" bestFit="1" customWidth="1"/>
    <col min="3" max="3" width="7.42578125" style="1" bestFit="1" customWidth="1"/>
    <col min="4" max="4" width="7" style="1" customWidth="1"/>
    <col min="5" max="5" width="7.140625" style="1" customWidth="1"/>
    <col min="6" max="7" width="6.5703125" style="1" customWidth="1"/>
    <col min="8" max="8" width="8.42578125" style="1" customWidth="1"/>
    <col min="9" max="9" width="6.7109375" style="1" bestFit="1" customWidth="1"/>
    <col min="10" max="10" width="6.85546875" style="1" customWidth="1"/>
    <col min="11" max="11" width="7.28515625" style="1" customWidth="1"/>
    <col min="12" max="12" width="7.7109375" style="1" customWidth="1"/>
    <col min="13" max="13" width="7.140625" style="1" customWidth="1"/>
    <col min="14" max="14" width="6.5703125" style="1" customWidth="1"/>
    <col min="15" max="15" width="7.85546875" style="1" customWidth="1"/>
    <col min="16" max="16" width="10.85546875" style="1" hidden="1" customWidth="1"/>
    <col min="17" max="17" width="11.85546875" style="1" hidden="1" customWidth="1"/>
    <col min="18" max="18" width="13.28515625" style="1" hidden="1" customWidth="1"/>
    <col min="19" max="20" width="14.140625" style="1" hidden="1" customWidth="1"/>
    <col min="21" max="22" width="13.140625" style="1" hidden="1" customWidth="1"/>
    <col min="23" max="23" width="8.42578125" style="1" customWidth="1"/>
    <col min="24" max="24" width="7.140625" style="1" customWidth="1"/>
    <col min="25" max="25" width="7.7109375" style="1" customWidth="1"/>
    <col min="26" max="26" width="7" style="1" customWidth="1"/>
    <col min="27" max="27" width="8.140625" style="1" customWidth="1"/>
    <col min="28" max="28" width="7.42578125" style="1" customWidth="1"/>
    <col min="29" max="29" width="8.42578125" style="1" bestFit="1" customWidth="1"/>
    <col min="30" max="30" width="7" style="1" bestFit="1" customWidth="1"/>
    <col min="31" max="31" width="9.140625" style="1"/>
    <col min="32" max="32" width="9.7109375" style="1" customWidth="1"/>
    <col min="33" max="16384" width="9.140625" style="1"/>
  </cols>
  <sheetData>
    <row r="1" spans="2:32" ht="15" customHeight="1" x14ac:dyDescent="0.2">
      <c r="B1" s="172" t="s">
        <v>81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0"/>
      <c r="AF1" s="10"/>
    </row>
    <row r="2" spans="2:32" x14ac:dyDescent="0.2">
      <c r="B2" s="173" t="s">
        <v>16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3"/>
      <c r="AF2" s="3"/>
    </row>
    <row r="3" spans="2:32" x14ac:dyDescent="0.2">
      <c r="B3" s="181" t="s">
        <v>213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2"/>
      <c r="AE3" s="11"/>
      <c r="AF3" s="11"/>
    </row>
    <row r="4" spans="2:32" x14ac:dyDescent="0.2">
      <c r="B4" s="165" t="s">
        <v>154</v>
      </c>
      <c r="C4" s="166"/>
      <c r="D4" s="166"/>
      <c r="E4" s="166"/>
      <c r="F4" s="166"/>
      <c r="G4" s="166"/>
      <c r="H4" s="167"/>
      <c r="I4" s="165" t="s">
        <v>217</v>
      </c>
      <c r="J4" s="166"/>
      <c r="K4" s="166"/>
      <c r="L4" s="166"/>
      <c r="M4" s="166"/>
      <c r="N4" s="166"/>
      <c r="O4" s="167"/>
      <c r="P4" s="165" t="s">
        <v>89</v>
      </c>
      <c r="Q4" s="166"/>
      <c r="R4" s="166"/>
      <c r="S4" s="166"/>
      <c r="T4" s="166"/>
      <c r="U4" s="166"/>
      <c r="V4" s="167"/>
      <c r="W4" s="179" t="s">
        <v>111</v>
      </c>
      <c r="X4" s="179"/>
      <c r="Y4" s="179"/>
      <c r="Z4" s="179"/>
      <c r="AA4" s="179"/>
      <c r="AB4" s="179"/>
      <c r="AC4" s="180"/>
      <c r="AD4" s="12"/>
    </row>
    <row r="5" spans="2:32" ht="33.75" x14ac:dyDescent="0.2">
      <c r="B5" s="104" t="s">
        <v>155</v>
      </c>
      <c r="C5" s="104" t="s">
        <v>91</v>
      </c>
      <c r="D5" s="104" t="s">
        <v>17</v>
      </c>
      <c r="E5" s="104" t="s">
        <v>18</v>
      </c>
      <c r="F5" s="104" t="s">
        <v>19</v>
      </c>
      <c r="G5" s="104" t="s">
        <v>153</v>
      </c>
      <c r="H5" s="105" t="s">
        <v>53</v>
      </c>
      <c r="I5" s="104" t="s">
        <v>155</v>
      </c>
      <c r="J5" s="104" t="s">
        <v>91</v>
      </c>
      <c r="K5" s="104" t="s">
        <v>17</v>
      </c>
      <c r="L5" s="104" t="s">
        <v>18</v>
      </c>
      <c r="M5" s="104" t="s">
        <v>19</v>
      </c>
      <c r="N5" s="104" t="s">
        <v>153</v>
      </c>
      <c r="O5" s="105" t="s">
        <v>53</v>
      </c>
      <c r="P5" s="104" t="s">
        <v>155</v>
      </c>
      <c r="Q5" s="104" t="s">
        <v>91</v>
      </c>
      <c r="R5" s="104" t="s">
        <v>17</v>
      </c>
      <c r="S5" s="104" t="s">
        <v>18</v>
      </c>
      <c r="T5" s="104" t="s">
        <v>19</v>
      </c>
      <c r="U5" s="104" t="s">
        <v>153</v>
      </c>
      <c r="V5" s="105" t="s">
        <v>53</v>
      </c>
      <c r="W5" s="106" t="s">
        <v>110</v>
      </c>
      <c r="X5" s="106" t="s">
        <v>91</v>
      </c>
      <c r="Y5" s="106" t="s">
        <v>17</v>
      </c>
      <c r="Z5" s="106" t="s">
        <v>18</v>
      </c>
      <c r="AA5" s="106" t="s">
        <v>19</v>
      </c>
      <c r="AB5" s="106" t="s">
        <v>153</v>
      </c>
      <c r="AC5" s="106" t="s">
        <v>53</v>
      </c>
    </row>
    <row r="6" spans="2:32" x14ac:dyDescent="0.2">
      <c r="B6" s="109">
        <v>24383</v>
      </c>
      <c r="C6" s="109">
        <v>219457</v>
      </c>
      <c r="D6" s="109">
        <v>684040</v>
      </c>
      <c r="E6" s="109">
        <v>621759</v>
      </c>
      <c r="F6" s="109">
        <v>196936</v>
      </c>
      <c r="G6" s="109">
        <v>232151</v>
      </c>
      <c r="H6" s="109">
        <v>1978726</v>
      </c>
      <c r="I6" s="109">
        <v>30482</v>
      </c>
      <c r="J6" s="109">
        <v>253975</v>
      </c>
      <c r="K6" s="109">
        <v>738348</v>
      </c>
      <c r="L6" s="109">
        <v>646449</v>
      </c>
      <c r="M6" s="109">
        <v>203238</v>
      </c>
      <c r="N6" s="109">
        <v>230313</v>
      </c>
      <c r="O6" s="109">
        <v>2102805</v>
      </c>
      <c r="P6" s="110">
        <v>83746169.289999977</v>
      </c>
      <c r="Q6" s="110">
        <v>2200415564.2499962</v>
      </c>
      <c r="R6" s="110">
        <v>8734068524.9299793</v>
      </c>
      <c r="S6" s="110">
        <v>13279477168.19001</v>
      </c>
      <c r="T6" s="110">
        <v>7892882111.3499899</v>
      </c>
      <c r="U6" s="110">
        <v>21104112522.69001</v>
      </c>
      <c r="V6" s="110">
        <f>+SUM(P6:U6)</f>
        <v>53294702060.699982</v>
      </c>
      <c r="W6" s="110">
        <v>3434.6130209572234</v>
      </c>
      <c r="X6" s="110">
        <v>10026.63649029193</v>
      </c>
      <c r="Y6" s="110">
        <v>12768.359342918513</v>
      </c>
      <c r="Z6" s="110">
        <v>21357.917083934466</v>
      </c>
      <c r="AA6" s="110">
        <v>40078.411825923089</v>
      </c>
      <c r="AB6" s="110">
        <v>90906.834442625754</v>
      </c>
      <c r="AC6" s="110">
        <v>26933.846354017594</v>
      </c>
    </row>
    <row r="8" spans="2:32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32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32" x14ac:dyDescent="0.2">
      <c r="I10" s="9"/>
      <c r="J10" s="9"/>
      <c r="K10" s="9"/>
      <c r="L10" s="9"/>
      <c r="M10" s="9"/>
      <c r="N10" s="9"/>
      <c r="O10" s="9"/>
    </row>
    <row r="11" spans="2:32" x14ac:dyDescent="0.2">
      <c r="C11" s="9"/>
      <c r="D11" s="9"/>
      <c r="E11" s="9"/>
    </row>
    <row r="12" spans="2:32" x14ac:dyDescent="0.2">
      <c r="E12" s="9"/>
    </row>
    <row r="13" spans="2:32" x14ac:dyDescent="0.2">
      <c r="E13" s="9"/>
    </row>
    <row r="14" spans="2:32" x14ac:dyDescent="0.2">
      <c r="E14" s="9"/>
    </row>
    <row r="15" spans="2:32" x14ac:dyDescent="0.2">
      <c r="E15" s="9"/>
    </row>
    <row r="16" spans="2:32" x14ac:dyDescent="0.2">
      <c r="E16" s="9"/>
    </row>
  </sheetData>
  <mergeCells count="7">
    <mergeCell ref="B4:H4"/>
    <mergeCell ref="P4:V4"/>
    <mergeCell ref="W4:AC4"/>
    <mergeCell ref="B1:AD1"/>
    <mergeCell ref="B2:AD2"/>
    <mergeCell ref="B3:AD3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37"/>
  <sheetViews>
    <sheetView showGridLines="0" workbookViewId="0">
      <selection activeCell="B5" sqref="B5:G37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3.140625" style="1" bestFit="1" customWidth="1"/>
    <col min="7" max="7" width="9.42578125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173" t="s">
        <v>82</v>
      </c>
      <c r="C1" s="173"/>
      <c r="D1" s="173"/>
      <c r="E1" s="173"/>
      <c r="F1" s="173"/>
      <c r="G1" s="173"/>
    </row>
    <row r="2" spans="2:10" x14ac:dyDescent="0.2">
      <c r="B2" s="173" t="s">
        <v>191</v>
      </c>
      <c r="C2" s="173"/>
      <c r="D2" s="173"/>
      <c r="E2" s="173"/>
      <c r="F2" s="173"/>
      <c r="G2" s="173"/>
    </row>
    <row r="3" spans="2:10" x14ac:dyDescent="0.2">
      <c r="B3" s="183" t="s">
        <v>213</v>
      </c>
      <c r="C3" s="183"/>
      <c r="D3" s="183"/>
      <c r="E3" s="183"/>
      <c r="F3" s="183"/>
      <c r="G3" s="183"/>
    </row>
    <row r="4" spans="2:10" ht="24" x14ac:dyDescent="0.25">
      <c r="B4" s="37" t="s">
        <v>20</v>
      </c>
      <c r="C4" s="38" t="s">
        <v>161</v>
      </c>
      <c r="D4" s="38" t="s">
        <v>163</v>
      </c>
      <c r="E4" s="38" t="s">
        <v>89</v>
      </c>
      <c r="F4" s="39" t="s">
        <v>90</v>
      </c>
      <c r="G4" s="39" t="s">
        <v>164</v>
      </c>
      <c r="I4"/>
      <c r="J4"/>
    </row>
    <row r="5" spans="2:10" ht="15" x14ac:dyDescent="0.25">
      <c r="B5" s="44" t="s">
        <v>21</v>
      </c>
      <c r="C5" s="45">
        <v>1008551</v>
      </c>
      <c r="D5" s="45">
        <v>1062862</v>
      </c>
      <c r="E5" s="46">
        <v>34486538592.699982</v>
      </c>
      <c r="F5" s="46">
        <v>34194.144463393503</v>
      </c>
      <c r="G5" s="47">
        <v>0.50544962561911355</v>
      </c>
      <c r="I5" s="30"/>
      <c r="J5"/>
    </row>
    <row r="6" spans="2:10" ht="15" x14ac:dyDescent="0.25">
      <c r="B6" s="44" t="s">
        <v>22</v>
      </c>
      <c r="C6" s="45">
        <v>274523</v>
      </c>
      <c r="D6" s="45">
        <v>294044</v>
      </c>
      <c r="E6" s="46">
        <v>6059230128.760005</v>
      </c>
      <c r="F6" s="46">
        <v>22071.848729468951</v>
      </c>
      <c r="G6" s="47">
        <v>0.13983417387727345</v>
      </c>
      <c r="I6" s="30"/>
      <c r="J6"/>
    </row>
    <row r="7" spans="2:10" ht="15" x14ac:dyDescent="0.25">
      <c r="B7" s="44" t="s">
        <v>23</v>
      </c>
      <c r="C7" s="45">
        <v>240179</v>
      </c>
      <c r="D7" s="45">
        <v>259228</v>
      </c>
      <c r="E7" s="46">
        <v>4772907625.9499969</v>
      </c>
      <c r="F7" s="46">
        <v>19872.293689081882</v>
      </c>
      <c r="G7" s="47">
        <v>0.12327724158921061</v>
      </c>
      <c r="I7" s="30"/>
      <c r="J7"/>
    </row>
    <row r="8" spans="2:10" ht="15" x14ac:dyDescent="0.25">
      <c r="B8" s="44" t="s">
        <v>24</v>
      </c>
      <c r="C8" s="45">
        <v>54545</v>
      </c>
      <c r="D8" s="45">
        <v>56421</v>
      </c>
      <c r="E8" s="46">
        <v>1166383497.1900003</v>
      </c>
      <c r="F8" s="46">
        <v>21383.875647447068</v>
      </c>
      <c r="G8" s="47">
        <v>2.683130390121766E-2</v>
      </c>
      <c r="I8" s="30"/>
      <c r="J8"/>
    </row>
    <row r="9" spans="2:10" ht="15" x14ac:dyDescent="0.25">
      <c r="B9" s="44" t="s">
        <v>25</v>
      </c>
      <c r="C9" s="45">
        <v>49303</v>
      </c>
      <c r="D9" s="45">
        <v>51462</v>
      </c>
      <c r="E9" s="46">
        <v>1116967092.3199999</v>
      </c>
      <c r="F9" s="46">
        <v>22655.154702959251</v>
      </c>
      <c r="G9" s="47">
        <v>2.447302531618481E-2</v>
      </c>
      <c r="I9" s="30"/>
      <c r="J9"/>
    </row>
    <row r="10" spans="2:10" ht="15" x14ac:dyDescent="0.25">
      <c r="B10" s="44" t="s">
        <v>26</v>
      </c>
      <c r="C10" s="45">
        <v>44301</v>
      </c>
      <c r="D10" s="45">
        <v>45523</v>
      </c>
      <c r="E10" s="46">
        <v>821458834.78999937</v>
      </c>
      <c r="F10" s="46">
        <v>18542.67025101012</v>
      </c>
      <c r="G10" s="47">
        <v>2.1648702566334017E-2</v>
      </c>
      <c r="I10" s="30"/>
      <c r="J10"/>
    </row>
    <row r="11" spans="2:10" ht="15" x14ac:dyDescent="0.25">
      <c r="B11" s="44" t="s">
        <v>27</v>
      </c>
      <c r="C11" s="45">
        <v>41490</v>
      </c>
      <c r="D11" s="45">
        <v>43751</v>
      </c>
      <c r="E11" s="46">
        <v>712072882.36999989</v>
      </c>
      <c r="F11" s="46">
        <v>17162.518254278137</v>
      </c>
      <c r="G11" s="47">
        <v>2.0806018627499933E-2</v>
      </c>
      <c r="I11" s="30"/>
      <c r="J11"/>
    </row>
    <row r="12" spans="2:10" ht="15" x14ac:dyDescent="0.25">
      <c r="B12" s="44" t="s">
        <v>28</v>
      </c>
      <c r="C12" s="45">
        <v>36954</v>
      </c>
      <c r="D12" s="45">
        <v>39625</v>
      </c>
      <c r="E12" s="46">
        <v>642561399.9800005</v>
      </c>
      <c r="F12" s="46">
        <v>17388.142013855075</v>
      </c>
      <c r="G12" s="47">
        <v>1.8843877582562341E-2</v>
      </c>
      <c r="I12" s="30"/>
      <c r="J12"/>
    </row>
    <row r="13" spans="2:10" ht="15" x14ac:dyDescent="0.25">
      <c r="B13" s="44" t="s">
        <v>29</v>
      </c>
      <c r="C13" s="45">
        <v>34024</v>
      </c>
      <c r="D13" s="45">
        <v>35800</v>
      </c>
      <c r="E13" s="46">
        <v>559684236.19000018</v>
      </c>
      <c r="F13" s="46">
        <v>16449.68951886904</v>
      </c>
      <c r="G13" s="47">
        <v>1.7024878673961685E-2</v>
      </c>
      <c r="I13" s="30"/>
      <c r="J13"/>
    </row>
    <row r="14" spans="2:10" ht="15" x14ac:dyDescent="0.25">
      <c r="B14" s="44" t="s">
        <v>30</v>
      </c>
      <c r="C14" s="45">
        <v>26520</v>
      </c>
      <c r="D14" s="45">
        <v>30655</v>
      </c>
      <c r="E14" s="46">
        <v>400414186.30000031</v>
      </c>
      <c r="F14" s="46">
        <v>15098.574144042244</v>
      </c>
      <c r="G14" s="47">
        <v>1.457814680866747E-2</v>
      </c>
      <c r="I14" s="30"/>
      <c r="J14"/>
    </row>
    <row r="15" spans="2:10" ht="15" x14ac:dyDescent="0.25">
      <c r="B15" s="44" t="s">
        <v>31</v>
      </c>
      <c r="C15" s="45">
        <v>24794</v>
      </c>
      <c r="D15" s="45">
        <v>26376</v>
      </c>
      <c r="E15" s="46">
        <v>423410688.82999963</v>
      </c>
      <c r="F15" s="46">
        <v>17077.143213277392</v>
      </c>
      <c r="G15" s="47">
        <v>1.2543245807385849E-2</v>
      </c>
      <c r="I15" s="30"/>
      <c r="J15"/>
    </row>
    <row r="16" spans="2:10" ht="15" x14ac:dyDescent="0.25">
      <c r="B16" s="44" t="s">
        <v>32</v>
      </c>
      <c r="C16" s="45">
        <v>24425</v>
      </c>
      <c r="D16" s="45">
        <v>25362</v>
      </c>
      <c r="E16" s="46">
        <v>370451013.07000011</v>
      </c>
      <c r="F16" s="46">
        <v>15166.878733674519</v>
      </c>
      <c r="G16" s="47">
        <v>1.2061032763380343E-2</v>
      </c>
      <c r="I16" s="30"/>
      <c r="J16"/>
    </row>
    <row r="17" spans="2:10" ht="15" x14ac:dyDescent="0.25">
      <c r="B17" s="44" t="s">
        <v>33</v>
      </c>
      <c r="C17" s="45">
        <v>19487</v>
      </c>
      <c r="D17" s="45">
        <v>21081</v>
      </c>
      <c r="E17" s="46">
        <v>274968354.05000007</v>
      </c>
      <c r="F17" s="46">
        <v>14110.348132088062</v>
      </c>
      <c r="G17" s="47">
        <v>1.0025180651558276E-2</v>
      </c>
      <c r="I17" s="30"/>
      <c r="J17"/>
    </row>
    <row r="18" spans="2:10" ht="15" x14ac:dyDescent="0.25">
      <c r="B18" s="44" t="s">
        <v>34</v>
      </c>
      <c r="C18" s="45">
        <v>12205</v>
      </c>
      <c r="D18" s="45">
        <v>13491</v>
      </c>
      <c r="E18" s="46">
        <v>190913570.65000013</v>
      </c>
      <c r="F18" s="46">
        <v>15642.242576812792</v>
      </c>
      <c r="G18" s="47">
        <v>6.4157161505703098E-3</v>
      </c>
      <c r="I18" s="30"/>
      <c r="J18"/>
    </row>
    <row r="19" spans="2:10" ht="15" x14ac:dyDescent="0.25">
      <c r="B19" s="44" t="s">
        <v>35</v>
      </c>
      <c r="C19" s="45">
        <v>9214</v>
      </c>
      <c r="D19" s="45">
        <v>10129</v>
      </c>
      <c r="E19" s="46">
        <v>154691658.40000004</v>
      </c>
      <c r="F19" s="46">
        <v>16788.762578684615</v>
      </c>
      <c r="G19" s="47">
        <v>4.816899332082623E-3</v>
      </c>
      <c r="I19" s="30"/>
      <c r="J19"/>
    </row>
    <row r="20" spans="2:10" ht="15" x14ac:dyDescent="0.25">
      <c r="B20" s="44" t="s">
        <v>36</v>
      </c>
      <c r="C20" s="45">
        <v>8268</v>
      </c>
      <c r="D20" s="45">
        <v>8968</v>
      </c>
      <c r="E20" s="46">
        <v>117360792.31000003</v>
      </c>
      <c r="F20" s="46">
        <v>14194.580589017904</v>
      </c>
      <c r="G20" s="47">
        <v>4.2647796633544241E-3</v>
      </c>
      <c r="I20" s="30"/>
      <c r="J20"/>
    </row>
    <row r="21" spans="2:10" ht="15" x14ac:dyDescent="0.25">
      <c r="B21" s="44" t="s">
        <v>41</v>
      </c>
      <c r="C21" s="45">
        <v>8513</v>
      </c>
      <c r="D21" s="45">
        <v>8849</v>
      </c>
      <c r="E21" s="46">
        <v>120500546.13999999</v>
      </c>
      <c r="F21" s="46">
        <v>14154.886190532126</v>
      </c>
      <c r="G21" s="47">
        <v>4.2081885861979598E-3</v>
      </c>
      <c r="I21" s="30"/>
      <c r="J21"/>
    </row>
    <row r="22" spans="2:10" ht="15" x14ac:dyDescent="0.25">
      <c r="B22" s="44" t="s">
        <v>37</v>
      </c>
      <c r="C22" s="45">
        <v>7426</v>
      </c>
      <c r="D22" s="45">
        <v>8698</v>
      </c>
      <c r="E22" s="46">
        <v>100343717.29000005</v>
      </c>
      <c r="F22" s="46">
        <v>13512.48549555616</v>
      </c>
      <c r="G22" s="47">
        <v>4.1363797403943777E-3</v>
      </c>
      <c r="I22" s="30"/>
      <c r="J22"/>
    </row>
    <row r="23" spans="2:10" ht="15" x14ac:dyDescent="0.25">
      <c r="B23" s="44" t="s">
        <v>39</v>
      </c>
      <c r="C23" s="45">
        <v>6862</v>
      </c>
      <c r="D23" s="45">
        <v>8313</v>
      </c>
      <c r="E23" s="46">
        <v>96845945.860000029</v>
      </c>
      <c r="F23" s="46">
        <v>14113.370134071703</v>
      </c>
      <c r="G23" s="47">
        <v>3.9532909613587564E-3</v>
      </c>
      <c r="I23" s="30"/>
      <c r="J23"/>
    </row>
    <row r="24" spans="2:10" ht="15" x14ac:dyDescent="0.25">
      <c r="B24" s="44" t="s">
        <v>40</v>
      </c>
      <c r="C24" s="45">
        <v>7435</v>
      </c>
      <c r="D24" s="45">
        <v>7958</v>
      </c>
      <c r="E24" s="46">
        <v>95002210.620000035</v>
      </c>
      <c r="F24" s="46">
        <v>12777.701495628788</v>
      </c>
      <c r="G24" s="47">
        <v>3.7844688404298069E-3</v>
      </c>
      <c r="I24" s="30"/>
      <c r="J24"/>
    </row>
    <row r="25" spans="2:10" ht="15" x14ac:dyDescent="0.25">
      <c r="B25" s="44" t="s">
        <v>38</v>
      </c>
      <c r="C25" s="45">
        <v>7289</v>
      </c>
      <c r="D25" s="45">
        <v>7820</v>
      </c>
      <c r="E25" s="46">
        <v>104090699.63999997</v>
      </c>
      <c r="F25" s="46">
        <v>14280.51854026615</v>
      </c>
      <c r="G25" s="47">
        <v>3.7188422131391166E-3</v>
      </c>
      <c r="I25" s="30"/>
      <c r="J25"/>
    </row>
    <row r="26" spans="2:10" ht="15" x14ac:dyDescent="0.25">
      <c r="B26" s="44" t="s">
        <v>42</v>
      </c>
      <c r="C26" s="45">
        <v>6414</v>
      </c>
      <c r="D26" s="45">
        <v>7251</v>
      </c>
      <c r="E26" s="46">
        <v>99753751.909999996</v>
      </c>
      <c r="F26" s="46">
        <v>15552.50263642033</v>
      </c>
      <c r="G26" s="47">
        <v>3.4482512643825747E-3</v>
      </c>
      <c r="I26" s="30"/>
      <c r="J26"/>
    </row>
    <row r="27" spans="2:10" ht="15" x14ac:dyDescent="0.25">
      <c r="B27" s="44" t="s">
        <v>44</v>
      </c>
      <c r="C27" s="45">
        <v>6267</v>
      </c>
      <c r="D27" s="45">
        <v>6557</v>
      </c>
      <c r="E27" s="46">
        <v>114236915.94000003</v>
      </c>
      <c r="F27" s="46">
        <v>18228.325505026332</v>
      </c>
      <c r="G27" s="47">
        <v>3.1182159068482338E-3</v>
      </c>
      <c r="I27" s="30"/>
      <c r="J27"/>
    </row>
    <row r="28" spans="2:10" ht="15" x14ac:dyDescent="0.25">
      <c r="B28" s="44" t="s">
        <v>43</v>
      </c>
      <c r="C28" s="45">
        <v>4189</v>
      </c>
      <c r="D28" s="45">
        <v>5165</v>
      </c>
      <c r="E28" s="46">
        <v>60595163.990000039</v>
      </c>
      <c r="F28" s="46">
        <v>14465.305321079026</v>
      </c>
      <c r="G28" s="47">
        <v>2.456242970698662E-3</v>
      </c>
      <c r="I28" s="30"/>
      <c r="J28"/>
    </row>
    <row r="29" spans="2:10" ht="15" x14ac:dyDescent="0.25">
      <c r="B29" s="44" t="s">
        <v>47</v>
      </c>
      <c r="C29" s="45">
        <v>3105</v>
      </c>
      <c r="D29" s="45">
        <v>3336</v>
      </c>
      <c r="E29" s="46">
        <v>37337661.959999986</v>
      </c>
      <c r="F29" s="46">
        <v>12025.011903381637</v>
      </c>
      <c r="G29" s="47">
        <v>1.5864523814619045E-3</v>
      </c>
      <c r="I29" s="30"/>
      <c r="J29"/>
    </row>
    <row r="30" spans="2:10" ht="15" x14ac:dyDescent="0.25">
      <c r="B30" s="44" t="s">
        <v>45</v>
      </c>
      <c r="C30" s="45">
        <v>2820</v>
      </c>
      <c r="D30" s="45">
        <v>2958</v>
      </c>
      <c r="E30" s="46">
        <v>50939693.099999987</v>
      </c>
      <c r="F30" s="46">
        <v>18063.720957446803</v>
      </c>
      <c r="G30" s="47">
        <v>1.4066924893178397E-3</v>
      </c>
      <c r="I30" s="30"/>
      <c r="J30"/>
    </row>
    <row r="31" spans="2:10" ht="15" x14ac:dyDescent="0.25">
      <c r="B31" s="44" t="s">
        <v>46</v>
      </c>
      <c r="C31" s="45">
        <v>2817</v>
      </c>
      <c r="D31" s="45">
        <v>2951</v>
      </c>
      <c r="E31" s="46">
        <v>52940674.229999989</v>
      </c>
      <c r="F31" s="46">
        <v>18793.281586794459</v>
      </c>
      <c r="G31" s="47">
        <v>1.403363602426283E-3</v>
      </c>
      <c r="I31" s="30"/>
      <c r="J31"/>
    </row>
    <row r="32" spans="2:10" ht="15" x14ac:dyDescent="0.25">
      <c r="B32" s="44" t="s">
        <v>49</v>
      </c>
      <c r="C32" s="45">
        <v>1771</v>
      </c>
      <c r="D32" s="45">
        <v>2562</v>
      </c>
      <c r="E32" s="46">
        <v>28603620.279999997</v>
      </c>
      <c r="F32" s="46">
        <v>16151.112523997739</v>
      </c>
      <c r="G32" s="47">
        <v>1.2183726023097721E-3</v>
      </c>
      <c r="I32" s="30"/>
      <c r="J32"/>
    </row>
    <row r="33" spans="2:10" ht="15" x14ac:dyDescent="0.25">
      <c r="B33" s="44" t="s">
        <v>48</v>
      </c>
      <c r="C33" s="45">
        <v>2002</v>
      </c>
      <c r="D33" s="45">
        <v>2422</v>
      </c>
      <c r="E33" s="46">
        <v>25010520.820000004</v>
      </c>
      <c r="F33" s="46">
        <v>12492.767642357645</v>
      </c>
      <c r="G33" s="47">
        <v>1.1517948644786369E-3</v>
      </c>
      <c r="I33" s="30"/>
      <c r="J33"/>
    </row>
    <row r="34" spans="2:10" ht="15" x14ac:dyDescent="0.25">
      <c r="B34" s="44" t="s">
        <v>50</v>
      </c>
      <c r="C34" s="45">
        <v>1428</v>
      </c>
      <c r="D34" s="45">
        <v>1511</v>
      </c>
      <c r="E34" s="46">
        <v>18366096.890000001</v>
      </c>
      <c r="F34" s="46">
        <v>12861.412387955183</v>
      </c>
      <c r="G34" s="47">
        <v>7.1856401330603649E-4</v>
      </c>
      <c r="I34" s="30"/>
      <c r="J34"/>
    </row>
    <row r="35" spans="2:10" ht="15" x14ac:dyDescent="0.25">
      <c r="B35" s="44" t="s">
        <v>51</v>
      </c>
      <c r="C35" s="44">
        <v>1017</v>
      </c>
      <c r="D35" s="45">
        <v>1049</v>
      </c>
      <c r="E35" s="46">
        <v>13119468.689999999</v>
      </c>
      <c r="F35" s="46">
        <v>12900.165870206489</v>
      </c>
      <c r="G35" s="47">
        <v>4.988574784632907E-4</v>
      </c>
      <c r="I35" s="30"/>
      <c r="J35"/>
    </row>
    <row r="36" spans="2:10" ht="15" x14ac:dyDescent="0.25">
      <c r="B36" s="44" t="s">
        <v>52</v>
      </c>
      <c r="C36" s="44">
        <v>588</v>
      </c>
      <c r="D36" s="45">
        <v>627</v>
      </c>
      <c r="E36" s="46">
        <v>7000819.4799999995</v>
      </c>
      <c r="F36" s="46">
        <v>11906.155578231292</v>
      </c>
      <c r="G36" s="47">
        <v>2.9817315442944069E-4</v>
      </c>
      <c r="I36" s="30"/>
      <c r="J36"/>
    </row>
    <row r="37" spans="2:10" x14ac:dyDescent="0.2">
      <c r="B37" s="48" t="s">
        <v>205</v>
      </c>
      <c r="C37" s="49">
        <v>1978726</v>
      </c>
      <c r="D37" s="49">
        <v>2102805</v>
      </c>
      <c r="E37" s="50">
        <v>53294702060.700012</v>
      </c>
      <c r="F37" s="50">
        <v>26933.846354017805</v>
      </c>
      <c r="G37" s="51">
        <v>1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AB15"/>
  <sheetViews>
    <sheetView showGridLines="0" topLeftCell="B1" workbookViewId="0">
      <selection activeCell="P26" sqref="P26"/>
    </sheetView>
  </sheetViews>
  <sheetFormatPr defaultRowHeight="12.75" x14ac:dyDescent="0.2"/>
  <cols>
    <col min="1" max="2" width="9.140625" style="1"/>
    <col min="3" max="3" width="6.5703125" style="1" bestFit="1" customWidth="1"/>
    <col min="4" max="5" width="7" style="1" bestFit="1" customWidth="1"/>
    <col min="6" max="7" width="7.85546875" style="1" bestFit="1" customWidth="1"/>
    <col min="8" max="8" width="6.5703125" style="1" bestFit="1" customWidth="1"/>
    <col min="9" max="10" width="7" style="1" bestFit="1" customWidth="1"/>
    <col min="11" max="12" width="7.85546875" style="1" bestFit="1" customWidth="1"/>
    <col min="13" max="13" width="12.140625" style="1" customWidth="1"/>
    <col min="14" max="16" width="13.85546875" style="1" customWidth="1"/>
    <col min="17" max="17" width="14.85546875" style="1" customWidth="1"/>
    <col min="18" max="19" width="7.7109375" style="1" customWidth="1"/>
    <col min="20" max="20" width="8" style="1" customWidth="1"/>
    <col min="21" max="21" width="8.42578125" style="1" customWidth="1"/>
    <col min="22" max="22" width="7.7109375" style="1" customWidth="1"/>
    <col min="23" max="23" width="6" style="1" bestFit="1" customWidth="1"/>
    <col min="24" max="24" width="6.7109375" style="1" bestFit="1" customWidth="1"/>
    <col min="25" max="25" width="8" style="1" bestFit="1" customWidth="1"/>
    <col min="26" max="26" width="7.85546875" style="1" bestFit="1" customWidth="1"/>
    <col min="27" max="27" width="6.7109375" style="1" bestFit="1" customWidth="1"/>
    <col min="28" max="28" width="7.7109375" style="1" bestFit="1" customWidth="1"/>
    <col min="29" max="16384" width="9.140625" style="1"/>
  </cols>
  <sheetData>
    <row r="1" spans="3:28" x14ac:dyDescent="0.2">
      <c r="C1" s="185" t="s">
        <v>83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99"/>
    </row>
    <row r="2" spans="3:28" x14ac:dyDescent="0.2">
      <c r="C2" s="185" t="s">
        <v>105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99"/>
    </row>
    <row r="3" spans="3:28" x14ac:dyDescent="0.2">
      <c r="C3" s="184" t="s">
        <v>189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98"/>
    </row>
    <row r="4" spans="3:28" ht="15" customHeight="1" x14ac:dyDescent="0.2">
      <c r="C4" s="171" t="s">
        <v>213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4"/>
    </row>
    <row r="5" spans="3:28" x14ac:dyDescent="0.2">
      <c r="C5" s="165" t="s">
        <v>219</v>
      </c>
      <c r="D5" s="166"/>
      <c r="E5" s="166"/>
      <c r="F5" s="166"/>
      <c r="G5" s="167"/>
      <c r="H5" s="165" t="s">
        <v>218</v>
      </c>
      <c r="I5" s="166"/>
      <c r="J5" s="166"/>
      <c r="K5" s="166"/>
      <c r="L5" s="167"/>
      <c r="M5" s="164" t="s">
        <v>89</v>
      </c>
      <c r="N5" s="164"/>
      <c r="O5" s="164"/>
      <c r="P5" s="164"/>
      <c r="Q5" s="164"/>
      <c r="R5" s="180" t="s">
        <v>90</v>
      </c>
      <c r="S5" s="186"/>
      <c r="T5" s="186"/>
      <c r="U5" s="186"/>
      <c r="V5" s="187"/>
      <c r="W5" s="179" t="s">
        <v>160</v>
      </c>
      <c r="X5" s="179"/>
      <c r="Y5" s="179"/>
      <c r="Z5" s="179"/>
      <c r="AA5" s="179"/>
    </row>
    <row r="6" spans="3:28" ht="22.5" x14ac:dyDescent="0.2">
      <c r="C6" s="105" t="s">
        <v>156</v>
      </c>
      <c r="D6" s="104" t="s">
        <v>159</v>
      </c>
      <c r="E6" s="104" t="s">
        <v>157</v>
      </c>
      <c r="F6" s="105" t="s">
        <v>106</v>
      </c>
      <c r="G6" s="105" t="s">
        <v>53</v>
      </c>
      <c r="H6" s="105" t="s">
        <v>156</v>
      </c>
      <c r="I6" s="104" t="s">
        <v>159</v>
      </c>
      <c r="J6" s="104" t="s">
        <v>157</v>
      </c>
      <c r="K6" s="105" t="s">
        <v>106</v>
      </c>
      <c r="L6" s="105" t="s">
        <v>53</v>
      </c>
      <c r="M6" s="105" t="s">
        <v>156</v>
      </c>
      <c r="N6" s="104" t="s">
        <v>159</v>
      </c>
      <c r="O6" s="104" t="s">
        <v>157</v>
      </c>
      <c r="P6" s="105" t="s">
        <v>106</v>
      </c>
      <c r="Q6" s="105" t="s">
        <v>53</v>
      </c>
      <c r="R6" s="111" t="s">
        <v>156</v>
      </c>
      <c r="S6" s="106" t="s">
        <v>158</v>
      </c>
      <c r="T6" s="111" t="s">
        <v>157</v>
      </c>
      <c r="U6" s="111" t="s">
        <v>106</v>
      </c>
      <c r="V6" s="111" t="s">
        <v>53</v>
      </c>
      <c r="W6" s="111" t="s">
        <v>156</v>
      </c>
      <c r="X6" s="106" t="s">
        <v>158</v>
      </c>
      <c r="Y6" s="111" t="s">
        <v>157</v>
      </c>
      <c r="Z6" s="111" t="s">
        <v>106</v>
      </c>
      <c r="AA6" s="111" t="s">
        <v>53</v>
      </c>
    </row>
    <row r="7" spans="3:28" x14ac:dyDescent="0.2">
      <c r="C7" s="109">
        <v>242344</v>
      </c>
      <c r="D7" s="109">
        <v>297651</v>
      </c>
      <c r="E7" s="109">
        <v>210795</v>
      </c>
      <c r="F7" s="109">
        <v>1227936</v>
      </c>
      <c r="G7" s="109">
        <v>1978726</v>
      </c>
      <c r="H7" s="109">
        <v>258711</v>
      </c>
      <c r="I7" s="109">
        <v>313960</v>
      </c>
      <c r="J7" s="109">
        <v>226500</v>
      </c>
      <c r="K7" s="109">
        <v>1303634</v>
      </c>
      <c r="L7" s="109">
        <v>2102805</v>
      </c>
      <c r="M7" s="110">
        <v>3972029203.2800193</v>
      </c>
      <c r="N7" s="110">
        <v>6475105249.3600149</v>
      </c>
      <c r="O7" s="110">
        <v>5692492013.590003</v>
      </c>
      <c r="P7" s="110">
        <v>37155075594.470047</v>
      </c>
      <c r="Q7" s="110">
        <v>53294702060.700104</v>
      </c>
      <c r="R7" s="112">
        <v>16390.045568613292</v>
      </c>
      <c r="S7" s="112">
        <v>21754.018126463594</v>
      </c>
      <c r="T7" s="112">
        <v>27004.872096539308</v>
      </c>
      <c r="U7" s="112">
        <v>30258.153189148332</v>
      </c>
      <c r="V7" s="112">
        <v>26933.846354017704</v>
      </c>
      <c r="W7" s="113">
        <v>0.12247476406536327</v>
      </c>
      <c r="X7" s="113">
        <v>0.15042557686107122</v>
      </c>
      <c r="Y7" s="113">
        <v>0.10653066670170605</v>
      </c>
      <c r="Z7" s="113">
        <v>0.62056899237185947</v>
      </c>
      <c r="AA7" s="113">
        <v>1</v>
      </c>
    </row>
    <row r="8" spans="3:28" x14ac:dyDescent="0.2">
      <c r="C8" s="21"/>
    </row>
    <row r="9" spans="3:28" x14ac:dyDescent="0.2">
      <c r="C9" s="21"/>
      <c r="D9" s="9"/>
      <c r="E9" s="9"/>
      <c r="F9" s="9"/>
      <c r="G9" s="9"/>
      <c r="H9" s="9"/>
      <c r="I9" s="9"/>
      <c r="J9" s="9"/>
      <c r="K9" s="9"/>
      <c r="L9" s="9"/>
    </row>
    <row r="10" spans="3:28" x14ac:dyDescent="0.2">
      <c r="C10" s="21"/>
      <c r="D10" s="9"/>
    </row>
    <row r="11" spans="3:28" x14ac:dyDescent="0.2">
      <c r="C11" s="21"/>
      <c r="D11" s="9"/>
    </row>
    <row r="12" spans="3:28" x14ac:dyDescent="0.2">
      <c r="C12" s="21"/>
      <c r="D12" s="9"/>
      <c r="G12" s="9"/>
    </row>
    <row r="13" spans="3:28" x14ac:dyDescent="0.2">
      <c r="D13" s="9"/>
      <c r="G13" s="9"/>
    </row>
    <row r="14" spans="3:28" x14ac:dyDescent="0.2">
      <c r="G14" s="9"/>
    </row>
    <row r="15" spans="3:28" x14ac:dyDescent="0.2">
      <c r="G15" s="9"/>
    </row>
  </sheetData>
  <mergeCells count="9">
    <mergeCell ref="C3:AA3"/>
    <mergeCell ref="C1:AA1"/>
    <mergeCell ref="C2:AA2"/>
    <mergeCell ref="R5:V5"/>
    <mergeCell ref="W5:AA5"/>
    <mergeCell ref="C5:G5"/>
    <mergeCell ref="M5:Q5"/>
    <mergeCell ref="C4:AA4"/>
    <mergeCell ref="H5:L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activeCell="B5" sqref="B5:G27"/>
    </sheetView>
  </sheetViews>
  <sheetFormatPr defaultRowHeight="12.75" x14ac:dyDescent="0.2"/>
  <cols>
    <col min="1" max="1" width="9.140625" style="1"/>
    <col min="2" max="2" width="43.42578125" style="1" bestFit="1" customWidth="1"/>
    <col min="3" max="3" width="14.85546875" style="1" customWidth="1"/>
    <col min="4" max="4" width="10.7109375" style="1" customWidth="1"/>
    <col min="5" max="5" width="15.7109375" style="1" bestFit="1" customWidth="1"/>
    <col min="6" max="6" width="15.28515625" style="1" bestFit="1" customWidth="1"/>
    <col min="7" max="7" width="13.42578125" style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172" t="s">
        <v>84</v>
      </c>
      <c r="C1" s="172"/>
      <c r="D1" s="172"/>
      <c r="E1" s="172"/>
      <c r="F1" s="172"/>
      <c r="G1" s="172"/>
    </row>
    <row r="2" spans="2:8" ht="15" customHeight="1" x14ac:dyDescent="0.2">
      <c r="B2" s="172" t="s">
        <v>54</v>
      </c>
      <c r="C2" s="172"/>
      <c r="D2" s="172"/>
      <c r="E2" s="172"/>
      <c r="F2" s="172"/>
      <c r="G2" s="172"/>
    </row>
    <row r="3" spans="2:8" x14ac:dyDescent="0.2">
      <c r="B3" s="188" t="s">
        <v>213</v>
      </c>
      <c r="C3" s="188"/>
      <c r="D3" s="188"/>
      <c r="E3" s="188"/>
      <c r="F3" s="188"/>
      <c r="G3" s="188"/>
    </row>
    <row r="4" spans="2:8" ht="24" x14ac:dyDescent="0.2">
      <c r="B4" s="53" t="s">
        <v>112</v>
      </c>
      <c r="C4" s="38" t="s">
        <v>97</v>
      </c>
      <c r="D4" s="38" t="s">
        <v>92</v>
      </c>
      <c r="E4" s="38" t="s">
        <v>89</v>
      </c>
      <c r="F4" s="39" t="s">
        <v>90</v>
      </c>
      <c r="G4" s="39" t="s">
        <v>162</v>
      </c>
    </row>
    <row r="5" spans="2:8" x14ac:dyDescent="0.2">
      <c r="B5" s="54" t="s">
        <v>55</v>
      </c>
      <c r="C5" s="55">
        <v>1588584</v>
      </c>
      <c r="D5" s="55">
        <v>1696963</v>
      </c>
      <c r="E5" s="56">
        <v>43716929475.040016</v>
      </c>
      <c r="F5" s="56">
        <v>27519.432069717455</v>
      </c>
      <c r="G5" s="57">
        <v>0.80699969802240346</v>
      </c>
      <c r="H5" s="29"/>
    </row>
    <row r="6" spans="2:8" x14ac:dyDescent="0.2">
      <c r="B6" s="58" t="s">
        <v>56</v>
      </c>
      <c r="C6" s="45">
        <v>548752</v>
      </c>
      <c r="D6" s="45">
        <v>576492</v>
      </c>
      <c r="E6" s="46">
        <v>17484709665.099991</v>
      </c>
      <c r="F6" s="46">
        <v>31862.680527998058</v>
      </c>
      <c r="G6" s="59">
        <v>0.27415380884104801</v>
      </c>
      <c r="H6" s="29"/>
    </row>
    <row r="7" spans="2:8" x14ac:dyDescent="0.2">
      <c r="B7" s="58" t="s">
        <v>58</v>
      </c>
      <c r="C7" s="45">
        <v>327107</v>
      </c>
      <c r="D7" s="45">
        <v>343889</v>
      </c>
      <c r="E7" s="46">
        <v>7615451892.7300024</v>
      </c>
      <c r="F7" s="46">
        <v>23281.225692907832</v>
      </c>
      <c r="G7" s="59">
        <v>0.16353822632150866</v>
      </c>
      <c r="H7" s="29"/>
    </row>
    <row r="8" spans="2:8" x14ac:dyDescent="0.2">
      <c r="B8" s="58" t="s">
        <v>63</v>
      </c>
      <c r="C8" s="45">
        <v>280665</v>
      </c>
      <c r="D8" s="45">
        <v>300746</v>
      </c>
      <c r="E8" s="46">
        <v>6019241286.2200146</v>
      </c>
      <c r="F8" s="46">
        <v>21446.355214294672</v>
      </c>
      <c r="G8" s="59">
        <v>0.14302134529830393</v>
      </c>
      <c r="H8" s="29"/>
    </row>
    <row r="9" spans="2:8" x14ac:dyDescent="0.2">
      <c r="B9" s="58" t="s">
        <v>61</v>
      </c>
      <c r="C9" s="45">
        <v>101891</v>
      </c>
      <c r="D9" s="45">
        <v>111427</v>
      </c>
      <c r="E9" s="46">
        <v>1664665031.0600002</v>
      </c>
      <c r="F9" s="46">
        <v>16337.704321873376</v>
      </c>
      <c r="G9" s="59">
        <v>5.2989697095070634E-2</v>
      </c>
      <c r="H9" s="29"/>
    </row>
    <row r="10" spans="2:8" x14ac:dyDescent="0.2">
      <c r="B10" s="58" t="s">
        <v>62</v>
      </c>
      <c r="C10" s="45">
        <v>81800</v>
      </c>
      <c r="D10" s="45">
        <v>83912</v>
      </c>
      <c r="E10" s="46">
        <v>3747053751.4900055</v>
      </c>
      <c r="F10" s="46">
        <v>45807.503074449945</v>
      </c>
      <c r="G10" s="59">
        <v>3.9904793834901475E-2</v>
      </c>
      <c r="H10" s="29"/>
    </row>
    <row r="11" spans="2:8" x14ac:dyDescent="0.2">
      <c r="B11" s="58" t="s">
        <v>65</v>
      </c>
      <c r="C11" s="45">
        <v>54578</v>
      </c>
      <c r="D11" s="45">
        <v>66156</v>
      </c>
      <c r="E11" s="46">
        <v>1433474273.0799987</v>
      </c>
      <c r="F11" s="46">
        <v>26264.690407856622</v>
      </c>
      <c r="G11" s="59">
        <v>3.1460834456832662E-2</v>
      </c>
      <c r="H11" s="29"/>
    </row>
    <row r="12" spans="2:8" x14ac:dyDescent="0.2">
      <c r="B12" s="58" t="s">
        <v>66</v>
      </c>
      <c r="C12" s="45">
        <v>52355</v>
      </c>
      <c r="D12" s="45">
        <v>57522</v>
      </c>
      <c r="E12" s="46">
        <v>1363181035.8199983</v>
      </c>
      <c r="F12" s="46">
        <v>26037.265510839428</v>
      </c>
      <c r="G12" s="59">
        <v>2.7354890253732514E-2</v>
      </c>
      <c r="H12" s="29"/>
    </row>
    <row r="13" spans="2:8" x14ac:dyDescent="0.2">
      <c r="B13" s="58" t="s">
        <v>59</v>
      </c>
      <c r="C13" s="45">
        <v>45580</v>
      </c>
      <c r="D13" s="45">
        <v>48094</v>
      </c>
      <c r="E13" s="46">
        <v>1501195958.4800003</v>
      </c>
      <c r="F13" s="46">
        <v>32935.409356735414</v>
      </c>
      <c r="G13" s="59">
        <v>2.2871355166075788E-2</v>
      </c>
      <c r="H13" s="29"/>
    </row>
    <row r="14" spans="2:8" x14ac:dyDescent="0.2">
      <c r="B14" s="58" t="s">
        <v>64</v>
      </c>
      <c r="C14" s="45">
        <v>42217</v>
      </c>
      <c r="D14" s="45">
        <v>52744</v>
      </c>
      <c r="E14" s="46">
        <v>1322148531.5399997</v>
      </c>
      <c r="F14" s="46">
        <v>31317.917699978676</v>
      </c>
      <c r="G14" s="59">
        <v>2.5082687172609919E-2</v>
      </c>
      <c r="H14" s="29"/>
    </row>
    <row r="15" spans="2:8" x14ac:dyDescent="0.2">
      <c r="B15" s="58" t="s">
        <v>57</v>
      </c>
      <c r="C15" s="45">
        <v>32950</v>
      </c>
      <c r="D15" s="45">
        <v>34871</v>
      </c>
      <c r="E15" s="46">
        <v>815299635.81999969</v>
      </c>
      <c r="F15" s="46">
        <v>24743.539782094074</v>
      </c>
      <c r="G15" s="59">
        <v>1.6583087827925082E-2</v>
      </c>
      <c r="H15" s="29"/>
    </row>
    <row r="16" spans="2:8" x14ac:dyDescent="0.2">
      <c r="B16" s="58" t="s">
        <v>60</v>
      </c>
      <c r="C16" s="45">
        <v>20689</v>
      </c>
      <c r="D16" s="45">
        <v>21110</v>
      </c>
      <c r="E16" s="46">
        <v>750508413.70000029</v>
      </c>
      <c r="F16" s="46">
        <v>36275.722060031912</v>
      </c>
      <c r="G16" s="59">
        <v>1.0038971754394724E-2</v>
      </c>
      <c r="H16" s="29"/>
    </row>
    <row r="17" spans="2:8" x14ac:dyDescent="0.2">
      <c r="B17" s="54" t="s">
        <v>67</v>
      </c>
      <c r="C17" s="55">
        <v>340100</v>
      </c>
      <c r="D17" s="55">
        <v>350913</v>
      </c>
      <c r="E17" s="56">
        <v>8667943169.3100071</v>
      </c>
      <c r="F17" s="56">
        <v>25486.454481946508</v>
      </c>
      <c r="G17" s="57">
        <v>0.16687852653955074</v>
      </c>
      <c r="H17" s="29"/>
    </row>
    <row r="18" spans="2:8" x14ac:dyDescent="0.2">
      <c r="B18" s="58" t="s">
        <v>70</v>
      </c>
      <c r="C18" s="45">
        <v>276610</v>
      </c>
      <c r="D18" s="45">
        <v>283424</v>
      </c>
      <c r="E18" s="46">
        <v>6897529641.3600063</v>
      </c>
      <c r="F18" s="46">
        <v>24935.937389682247</v>
      </c>
      <c r="G18" s="59">
        <v>0.13478377690751164</v>
      </c>
      <c r="H18" s="29"/>
    </row>
    <row r="19" spans="2:8" x14ac:dyDescent="0.2">
      <c r="B19" s="58" t="s">
        <v>68</v>
      </c>
      <c r="C19" s="45">
        <v>56642</v>
      </c>
      <c r="D19" s="45">
        <v>60464</v>
      </c>
      <c r="E19" s="46">
        <v>1356861014.1800005</v>
      </c>
      <c r="F19" s="46">
        <v>23955.033617810113</v>
      </c>
      <c r="G19" s="59">
        <v>2.8753973858726797E-2</v>
      </c>
      <c r="H19" s="29"/>
    </row>
    <row r="20" spans="2:8" x14ac:dyDescent="0.2">
      <c r="B20" s="58" t="s">
        <v>69</v>
      </c>
      <c r="C20" s="45">
        <v>6848</v>
      </c>
      <c r="D20" s="45">
        <v>7025</v>
      </c>
      <c r="E20" s="46">
        <v>413552513.76999986</v>
      </c>
      <c r="F20" s="46">
        <v>60390.261940712597</v>
      </c>
      <c r="G20" s="59">
        <v>3.3407757733123137E-3</v>
      </c>
      <c r="H20" s="29"/>
    </row>
    <row r="21" spans="2:8" x14ac:dyDescent="0.2">
      <c r="B21" s="54" t="s">
        <v>71</v>
      </c>
      <c r="C21" s="55">
        <v>46334</v>
      </c>
      <c r="D21" s="55">
        <v>48289</v>
      </c>
      <c r="E21" s="56">
        <v>841513476.41000044</v>
      </c>
      <c r="F21" s="56">
        <v>18161.90003906417</v>
      </c>
      <c r="G21" s="57">
        <v>2.2964088443769157E-2</v>
      </c>
      <c r="H21" s="29"/>
    </row>
    <row r="22" spans="2:8" x14ac:dyDescent="0.2">
      <c r="B22" s="58" t="s">
        <v>73</v>
      </c>
      <c r="C22" s="45">
        <v>23496</v>
      </c>
      <c r="D22" s="45">
        <v>24690</v>
      </c>
      <c r="E22" s="46">
        <v>395940107.6000002</v>
      </c>
      <c r="F22" s="46">
        <v>16851.383537623435</v>
      </c>
      <c r="G22" s="59">
        <v>1.1741459621790894E-2</v>
      </c>
      <c r="H22" s="29"/>
    </row>
    <row r="23" spans="2:8" x14ac:dyDescent="0.2">
      <c r="B23" s="58" t="s">
        <v>74</v>
      </c>
      <c r="C23" s="45">
        <v>13542</v>
      </c>
      <c r="D23" s="45">
        <v>13845</v>
      </c>
      <c r="E23" s="46">
        <v>274922018.43000013</v>
      </c>
      <c r="F23" s="46">
        <v>20301.433941072228</v>
      </c>
      <c r="G23" s="59">
        <v>6.5840627162290369E-3</v>
      </c>
      <c r="H23" s="29"/>
    </row>
    <row r="24" spans="2:8" x14ac:dyDescent="0.2">
      <c r="B24" s="58" t="s">
        <v>75</v>
      </c>
      <c r="C24" s="45">
        <v>6524</v>
      </c>
      <c r="D24" s="45">
        <v>6805</v>
      </c>
      <c r="E24" s="46">
        <v>112529962.33000001</v>
      </c>
      <c r="F24" s="46">
        <v>17248.614704169224</v>
      </c>
      <c r="G24" s="59">
        <v>3.2361536138633871E-3</v>
      </c>
      <c r="H24" s="29"/>
    </row>
    <row r="25" spans="2:8" x14ac:dyDescent="0.2">
      <c r="B25" s="58" t="s">
        <v>72</v>
      </c>
      <c r="C25" s="45">
        <v>2772</v>
      </c>
      <c r="D25" s="45">
        <v>2949</v>
      </c>
      <c r="E25" s="46">
        <v>58121388.049999982</v>
      </c>
      <c r="F25" s="46">
        <v>20967.311706349199</v>
      </c>
      <c r="G25" s="59">
        <v>1.4024124918858383E-3</v>
      </c>
      <c r="H25" s="29"/>
    </row>
    <row r="26" spans="2:8" x14ac:dyDescent="0.2">
      <c r="B26" s="54" t="s">
        <v>176</v>
      </c>
      <c r="C26" s="55">
        <v>3708</v>
      </c>
      <c r="D26" s="55">
        <v>6640</v>
      </c>
      <c r="E26" s="56">
        <v>68315939.939999938</v>
      </c>
      <c r="F26" s="56">
        <v>18423.932022653706</v>
      </c>
      <c r="G26" s="57">
        <v>3.1576869942766925E-3</v>
      </c>
      <c r="H26" s="29"/>
    </row>
    <row r="27" spans="2:8" x14ac:dyDescent="0.2">
      <c r="B27" s="60" t="s">
        <v>177</v>
      </c>
      <c r="C27" s="49">
        <v>1978726</v>
      </c>
      <c r="D27" s="49">
        <v>2102805</v>
      </c>
      <c r="E27" s="50">
        <v>53294702060.700027</v>
      </c>
      <c r="F27" s="50">
        <v>26933.846354017813</v>
      </c>
      <c r="G27" s="61">
        <v>1</v>
      </c>
      <c r="H27" s="29"/>
    </row>
    <row r="29" spans="2:8" x14ac:dyDescent="0.2">
      <c r="C29" s="25"/>
    </row>
    <row r="30" spans="2:8" x14ac:dyDescent="0.2">
      <c r="C30" s="19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Johanna Whilkis Ortiz</cp:lastModifiedBy>
  <dcterms:created xsi:type="dcterms:W3CDTF">2021-01-27T20:43:01Z</dcterms:created>
  <dcterms:modified xsi:type="dcterms:W3CDTF">2021-04-15T19:29:31Z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